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РОВЕРКА ШКОЛА№100\ПРИМЕРНОЕ МЕНЮ\ПРИМЕРНОЕ МЕНЮ 7-11 лет осенне-зимний период шк.100\"/>
    </mc:Choice>
  </mc:AlternateContent>
  <bookViews>
    <workbookView xWindow="240" yWindow="135" windowWidth="11355" windowHeight="6150"/>
  </bookViews>
  <sheets>
    <sheet name="14.10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'14.10.2022'!$CU$3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52511"/>
</workbook>
</file>

<file path=xl/calcChain.xml><?xml version="1.0" encoding="utf-8"?>
<calcChain xmlns="http://schemas.openxmlformats.org/spreadsheetml/2006/main">
  <c r="CW11" i="1" l="1"/>
  <c r="CU11" i="1"/>
  <c r="CW23" i="1" l="1"/>
  <c r="CU23" i="1"/>
  <c r="CY25" i="1" l="1"/>
  <c r="CZ25" i="1"/>
  <c r="DA25" i="1"/>
  <c r="DB25" i="1"/>
  <c r="DC25" i="1"/>
  <c r="CX2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CX15" i="1"/>
  <c r="CW22" i="1"/>
  <c r="CU22" i="1"/>
  <c r="CU18" i="1"/>
  <c r="CW21" i="1"/>
  <c r="CU21" i="1"/>
  <c r="CW14" i="1" l="1"/>
  <c r="CU14" i="1"/>
  <c r="CW13" i="1"/>
  <c r="CU13" i="1"/>
  <c r="CU12" i="1"/>
  <c r="FX25" i="1" l="1"/>
  <c r="EC28" i="1"/>
  <c r="DY28" i="1"/>
  <c r="DX28" i="1"/>
  <c r="DW28" i="1"/>
  <c r="DV28" i="1"/>
  <c r="DU28" i="1"/>
  <c r="DT28" i="1"/>
  <c r="DS28" i="1"/>
  <c r="DR28" i="1"/>
  <c r="DQ28" i="1"/>
  <c r="DC28" i="1"/>
  <c r="DB28" i="1"/>
  <c r="DA28" i="1"/>
  <c r="CZ28" i="1"/>
  <c r="CY28" i="1"/>
  <c r="CX28" i="1"/>
  <c r="CU24" i="1"/>
  <c r="CW24" i="1"/>
  <c r="CU19" i="1"/>
  <c r="CW19" i="1"/>
  <c r="CV3" i="1"/>
  <c r="FX1" i="1"/>
</calcChain>
</file>

<file path=xl/sharedStrings.xml><?xml version="1.0" encoding="utf-8"?>
<sst xmlns="http://schemas.openxmlformats.org/spreadsheetml/2006/main" count="176" uniqueCount="164">
  <si>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</si>
  <si>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</si>
  <si>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</si>
  <si>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</si>
  <si>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</si>
  <si>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</si>
  <si>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</si>
  <si>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</si>
  <si>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</si>
  <si>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</si>
  <si>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</si>
  <si>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</si>
  <si>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</si>
  <si>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</si>
  <si>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</si>
  <si>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</si>
  <si>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</si>
  <si>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</si>
  <si>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</si>
  <si>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</si>
  <si>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</si>
  <si>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</si>
  <si>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</si>
  <si>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</si>
  <si>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</si>
  <si>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</si>
  <si>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</si>
  <si>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</si>
  <si>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</si>
  <si>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</si>
  <si>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</si>
  <si>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</si>
  <si>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</si>
  <si>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</si>
  <si>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</si>
  <si>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</si>
  <si>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</si>
  <si>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</si>
  <si>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</si>
  <si>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</si>
  <si>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</si>
  <si>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</si>
  <si>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</si>
  <si>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</si>
  <si>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</si>
  <si>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</si>
  <si>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</si>
  <si>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</si>
  <si>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</si>
  <si>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</si>
  <si>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</si>
  <si>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</si>
  <si>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</si>
  <si>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</si>
  <si>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</si>
  <si>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</si>
  <si>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</si>
  <si>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</si>
  <si>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</si>
  <si>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</si>
  <si>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</si>
  <si>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</si>
  <si>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</si>
  <si>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</si>
  <si>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</si>
  <si>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</si>
  <si>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</si>
  <si>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</si>
  <si>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</si>
  <si>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</si>
  <si>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</si>
  <si>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</si>
  <si>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</si>
  <si>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</si>
  <si>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</si>
  <si>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</si>
  <si>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</si>
  <si>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</si>
  <si>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</si>
  <si>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</si>
  <si>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</si>
  <si>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</si>
  <si>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</si>
  <si>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</si>
  <si>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</si>
  <si>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</si>
  <si>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</si>
  <si>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</si>
  <si>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</si>
  <si>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</si>
  <si>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</si>
  <si>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</si>
  <si>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</si>
  <si>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</si>
  <si>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</si>
  <si>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</si>
  <si>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</si>
  <si>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</si>
  <si>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№100</t>
  </si>
  <si>
    <t>Школы 7-10 лет</t>
  </si>
  <si>
    <t xml:space="preserve">Завтрак </t>
  </si>
  <si>
    <t>Каша "Дружба" молочная №119,2008</t>
  </si>
  <si>
    <t>Чай с лимоном №687, 2004 шк.</t>
  </si>
  <si>
    <t>Булочка сдобная с маслом и сыром ТТК №2022/09/19</t>
  </si>
  <si>
    <t>Итого за 'Завтрак '</t>
  </si>
  <si>
    <t xml:space="preserve">Обед </t>
  </si>
  <si>
    <t>Борщ с капустой и картофелем с мясом №110,2004 шк.(со сметаной)</t>
  </si>
  <si>
    <t>Хлеб пшеничный</t>
  </si>
  <si>
    <t>Итого за 'Обед '</t>
  </si>
  <si>
    <t>Итого за день</t>
  </si>
  <si>
    <t>Отклонение</t>
  </si>
  <si>
    <t>Содержание, % от калорийности</t>
  </si>
  <si>
    <t>14.10.2022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</si>
  <si>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</si>
  <si>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</si>
  <si>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</si>
  <si>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</si>
  <si>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</si>
  <si>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</si>
  <si>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</si>
  <si>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</si>
  <si>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</si>
  <si>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</si>
  <si>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</si>
  <si>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</si>
  <si>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</si>
  <si>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</si>
  <si>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</si>
  <si>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</si>
  <si>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</si>
  <si>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</si>
  <si>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</si>
  <si>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</si>
  <si>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</si>
  <si>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</si>
  <si>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</si>
  <si>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</si>
  <si>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</si>
  <si>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</si>
  <si>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</si>
  <si>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</si>
  <si>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</si>
  <si>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</si>
  <si>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</si>
  <si>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</si>
  <si>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</si>
  <si>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/>
  </si>
  <si>
    <t>160</t>
  </si>
  <si>
    <t>200/15/7</t>
  </si>
  <si>
    <t>62</t>
  </si>
  <si>
    <t>50/10/30</t>
  </si>
  <si>
    <t>10 день</t>
  </si>
  <si>
    <t>Норма (СанПиН 2.3/2.4.3590-20  7-11 лет)</t>
  </si>
  <si>
    <r>
      <t>В</t>
    </r>
    <r>
      <rPr>
        <vertAlign val="subscript"/>
        <sz val="11"/>
        <rFont val="Times New Roman"/>
        <family val="1"/>
        <charset val="204"/>
      </rPr>
      <t>1</t>
    </r>
  </si>
  <si>
    <r>
      <t>В</t>
    </r>
    <r>
      <rPr>
        <vertAlign val="subscript"/>
        <sz val="11"/>
        <rFont val="Times New Roman"/>
        <family val="1"/>
        <charset val="204"/>
      </rPr>
      <t>2</t>
    </r>
  </si>
  <si>
    <t>Плов из птицы ТТК 30/2018 шк</t>
  </si>
  <si>
    <t>Чай с сахаром №685 , 2004 шк.</t>
  </si>
  <si>
    <t>Огурец свежий ТТК № 127</t>
  </si>
  <si>
    <t>Тефтели куриные в соусе ТТК№2023/11/01</t>
  </si>
  <si>
    <t>60/50</t>
  </si>
  <si>
    <t>Макаронные изделия отварные №516 , 2004 шк.</t>
  </si>
  <si>
    <t>Хлеб славянский</t>
  </si>
  <si>
    <t>Напиток шиповника ТТК№134</t>
  </si>
  <si>
    <t>Салат из белокочанной капусты № 43, 2004 шк.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</si>
</sst>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/>
    <xf numFmtId="0" fontId="1" fillId="0" borderId="7" xfId="0" applyFont="1" applyBorder="1"/>
    <xf numFmtId="0" fontId="3" fillId="0" borderId="0" xfId="0" applyFont="1"/>
    <xf numFmtId="0" fontId="0" fillId="0" borderId="0" xfId="0" quotePrefix="1"/>
    <xf numFmtId="0" fontId="4" fillId="0" borderId="0" xfId="1"/>
    <xf numFmtId="49" fontId="4" fillId="2" borderId="2" xfId="1" applyNumberFormat="1" applyFill="1" applyBorder="1" applyProtection="1">
      <protection locked="0"/>
    </xf>
    <xf numFmtId="14" fontId="4" fillId="2" borderId="2" xfId="1" applyNumberFormat="1" applyFill="1" applyBorder="1" applyProtection="1">
      <protection locked="0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12" xfId="1" applyBorder="1"/>
    <xf numFmtId="0" fontId="4" fillId="0" borderId="13" xfId="1" applyBorder="1"/>
    <xf numFmtId="0" fontId="4" fillId="2" borderId="13" xfId="1" applyFill="1" applyBorder="1" applyProtection="1">
      <protection locked="0"/>
    </xf>
    <xf numFmtId="0" fontId="4" fillId="2" borderId="13" xfId="1" applyFill="1" applyBorder="1" applyAlignment="1" applyProtection="1">
      <alignment wrapText="1"/>
      <protection locked="0"/>
    </xf>
    <xf numFmtId="49" fontId="4" fillId="2" borderId="13" xfId="1" applyNumberFormat="1" applyFill="1" applyBorder="1" applyProtection="1">
      <protection locked="0"/>
    </xf>
    <xf numFmtId="2" fontId="4" fillId="2" borderId="13" xfId="1" applyNumberFormat="1" applyFill="1" applyBorder="1" applyProtection="1">
      <protection locked="0"/>
    </xf>
    <xf numFmtId="1" fontId="4" fillId="2" borderId="13" xfId="1" applyNumberFormat="1" applyFill="1" applyBorder="1" applyProtection="1">
      <protection locked="0"/>
    </xf>
    <xf numFmtId="1" fontId="4" fillId="2" borderId="14" xfId="1" applyNumberFormat="1" applyFill="1" applyBorder="1" applyProtection="1">
      <protection locked="0"/>
    </xf>
    <xf numFmtId="0" fontId="4" fillId="0" borderId="15" xfId="1" applyBorder="1"/>
    <xf numFmtId="0" fontId="4" fillId="2" borderId="2" xfId="1" applyFill="1" applyBorder="1" applyProtection="1">
      <protection locked="0"/>
    </xf>
    <xf numFmtId="0" fontId="4" fillId="2" borderId="2" xfId="1" applyFill="1" applyBorder="1" applyAlignment="1" applyProtection="1">
      <alignment wrapText="1"/>
      <protection locked="0"/>
    </xf>
    <xf numFmtId="2" fontId="4" fillId="2" borderId="2" xfId="1" applyNumberFormat="1" applyFill="1" applyBorder="1" applyProtection="1">
      <protection locked="0"/>
    </xf>
    <xf numFmtId="1" fontId="4" fillId="2" borderId="2" xfId="1" applyNumberFormat="1" applyFill="1" applyBorder="1" applyProtection="1">
      <protection locked="0"/>
    </xf>
    <xf numFmtId="1" fontId="4" fillId="2" borderId="16" xfId="1" applyNumberFormat="1" applyFill="1" applyBorder="1" applyProtection="1">
      <protection locked="0"/>
    </xf>
    <xf numFmtId="0" fontId="4" fillId="0" borderId="2" xfId="1" applyBorder="1"/>
    <xf numFmtId="0" fontId="4" fillId="0" borderId="17" xfId="1" applyBorder="1"/>
    <xf numFmtId="0" fontId="4" fillId="2" borderId="18" xfId="1" applyFill="1" applyBorder="1" applyProtection="1">
      <protection locked="0"/>
    </xf>
    <xf numFmtId="0" fontId="4" fillId="2" borderId="18" xfId="1" applyFill="1" applyBorder="1" applyAlignment="1" applyProtection="1">
      <alignment wrapText="1"/>
      <protection locked="0"/>
    </xf>
    <xf numFmtId="49" fontId="4" fillId="2" borderId="18" xfId="1" applyNumberFormat="1" applyFill="1" applyBorder="1" applyProtection="1">
      <protection locked="0"/>
    </xf>
    <xf numFmtId="2" fontId="4" fillId="2" borderId="18" xfId="1" applyNumberFormat="1" applyFill="1" applyBorder="1" applyProtection="1">
      <protection locked="0"/>
    </xf>
    <xf numFmtId="1" fontId="4" fillId="2" borderId="18" xfId="1" applyNumberFormat="1" applyFill="1" applyBorder="1" applyProtection="1">
      <protection locked="0"/>
    </xf>
    <xf numFmtId="1" fontId="4" fillId="2" borderId="19" xfId="1" applyNumberFormat="1" applyFill="1" applyBorder="1" applyProtection="1">
      <protection locked="0"/>
    </xf>
    <xf numFmtId="0" fontId="4" fillId="3" borderId="13" xfId="1" applyFill="1" applyBorder="1"/>
    <xf numFmtId="0" fontId="4" fillId="0" borderId="20" xfId="1" applyBorder="1"/>
    <xf numFmtId="0" fontId="4" fillId="2" borderId="20" xfId="1" applyFill="1" applyBorder="1" applyProtection="1">
      <protection locked="0"/>
    </xf>
    <xf numFmtId="0" fontId="4" fillId="2" borderId="20" xfId="1" applyFill="1" applyBorder="1" applyAlignment="1" applyProtection="1">
      <alignment wrapText="1"/>
      <protection locked="0"/>
    </xf>
    <xf numFmtId="49" fontId="4" fillId="2" borderId="20" xfId="1" applyNumberFormat="1" applyFill="1" applyBorder="1" applyProtection="1">
      <protection locked="0"/>
    </xf>
    <xf numFmtId="2" fontId="4" fillId="2" borderId="20" xfId="1" applyNumberFormat="1" applyFill="1" applyBorder="1" applyProtection="1">
      <protection locked="0"/>
    </xf>
    <xf numFmtId="1" fontId="4" fillId="2" borderId="20" xfId="1" applyNumberFormat="1" applyFill="1" applyBorder="1" applyProtection="1">
      <protection locked="0"/>
    </xf>
    <xf numFmtId="1" fontId="4" fillId="2" borderId="21" xfId="1" applyNumberFormat="1" applyFill="1" applyBorder="1" applyProtection="1">
      <protection locked="0"/>
    </xf>
    <xf numFmtId="0" fontId="4" fillId="2" borderId="7" xfId="1" applyFill="1" applyBorder="1" applyProtection="1">
      <protection locked="0"/>
    </xf>
    <xf numFmtId="0" fontId="4" fillId="2" borderId="7" xfId="1" applyFill="1" applyBorder="1" applyAlignment="1" applyProtection="1">
      <alignment wrapText="1"/>
      <protection locked="0"/>
    </xf>
    <xf numFmtId="49" fontId="4" fillId="2" borderId="7" xfId="1" applyNumberFormat="1" applyFill="1" applyBorder="1" applyProtection="1">
      <protection locked="0"/>
    </xf>
    <xf numFmtId="2" fontId="4" fillId="2" borderId="7" xfId="1" applyNumberFormat="1" applyFill="1" applyBorder="1" applyProtection="1">
      <protection locked="0"/>
    </xf>
    <xf numFmtId="1" fontId="4" fillId="2" borderId="7" xfId="1" applyNumberFormat="1" applyFill="1" applyBorder="1" applyProtection="1">
      <protection locked="0"/>
    </xf>
    <xf numFmtId="1" fontId="4" fillId="2" borderId="22" xfId="1" applyNumberFormat="1" applyFill="1" applyBorder="1" applyProtection="1">
      <protection locked="0"/>
    </xf>
    <xf numFmtId="0" fontId="4" fillId="3" borderId="20" xfId="1" applyFill="1" applyBorder="1"/>
    <xf numFmtId="0" fontId="4" fillId="3" borderId="23" xfId="1" applyFill="1" applyBorder="1"/>
    <xf numFmtId="49" fontId="4" fillId="0" borderId="0" xfId="1" applyNumberFormat="1"/>
    <xf numFmtId="0" fontId="4" fillId="2" borderId="13" xfId="1" quotePrefix="1" applyFill="1" applyBorder="1" applyProtection="1">
      <protection locked="0"/>
    </xf>
    <xf numFmtId="0" fontId="4" fillId="2" borderId="2" xfId="1" quotePrefix="1" applyFill="1" applyBorder="1" applyProtection="1">
      <protection locked="0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/>
    </xf>
    <xf numFmtId="2" fontId="5" fillId="0" borderId="0" xfId="0" applyNumberFormat="1" applyFont="1"/>
    <xf numFmtId="2" fontId="7" fillId="0" borderId="0" xfId="0" applyNumberFormat="1" applyFont="1"/>
    <xf numFmtId="0" fontId="5" fillId="0" borderId="7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/>
    </xf>
    <xf numFmtId="0" fontId="5" fillId="0" borderId="7" xfId="0" applyFont="1" applyBorder="1"/>
    <xf numFmtId="2" fontId="5" fillId="0" borderId="7" xfId="0" applyNumberFormat="1" applyFont="1" applyBorder="1"/>
    <xf numFmtId="0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/>
    </xf>
    <xf numFmtId="2" fontId="5" fillId="0" borderId="2" xfId="0" applyNumberFormat="1" applyFont="1" applyBorder="1"/>
    <xf numFmtId="0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0" fontId="7" fillId="0" borderId="0" xfId="0" applyFont="1"/>
    <xf numFmtId="0" fontId="8" fillId="0" borderId="0" xfId="0" applyFont="1"/>
    <xf numFmtId="49" fontId="5" fillId="0" borderId="0" xfId="0" applyNumberFormat="1" applyFont="1" applyAlignment="1">
      <alignment vertical="top" wrapText="1"/>
    </xf>
    <xf numFmtId="49" fontId="7" fillId="0" borderId="0" xfId="0" quotePrefix="1" applyNumberFormat="1" applyFont="1" applyAlignment="1">
      <alignment vertical="top" wrapText="1"/>
    </xf>
    <xf numFmtId="0" fontId="5" fillId="0" borderId="7" xfId="0" applyNumberFormat="1" applyFont="1" applyBorder="1" applyAlignment="1">
      <alignment horizontal="left" vertical="top"/>
    </xf>
    <xf numFmtId="0" fontId="5" fillId="0" borderId="2" xfId="0" applyNumberFormat="1" applyFont="1" applyBorder="1" applyAlignment="1">
      <alignment horizontal="left" vertical="top"/>
    </xf>
    <xf numFmtId="2" fontId="5" fillId="0" borderId="7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4" fillId="2" borderId="5" xfId="1" applyFill="1" applyBorder="1" applyAlignment="1" applyProtection="1">
      <protection locked="0"/>
    </xf>
    <xf numFmtId="0" fontId="4" fillId="2" borderId="6" xfId="1" applyFill="1" applyBorder="1" applyAlignment="1" applyProtection="1">
      <protection locked="0"/>
    </xf>
    <xf numFmtId="0" fontId="4" fillId="0" borderId="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O29"/>
  <sheetViews>
    <sheetView tabSelected="1" topLeftCell="CU1" zoomScaleNormal="100" workbookViewId="0">
      <selection activeCell="CW21" sqref="CW21"/>
    </sheetView>
  </sheetViews>
  <sheetFormatPr defaultColWidth="0" defaultRowHeight="15.75" x14ac:dyDescent="0.25"/>
  <cols>
    <col min="1" max="98" width="12.5703125" style="1" hidden="1" customWidth="1"/>
    <col min="99" max="99" width="6.140625" style="9" customWidth="1"/>
    <col min="100" max="100" width="28.7109375" style="8" customWidth="1"/>
    <col min="101" max="101" width="11.85546875" style="10" customWidth="1"/>
    <col min="102" max="102" width="6.28515625" style="10" customWidth="1"/>
    <col min="103" max="103" width="6.7109375" style="10" customWidth="1"/>
    <col min="104" max="104" width="6.140625" style="10" customWidth="1"/>
    <col min="105" max="105" width="6.7109375" style="10" customWidth="1"/>
    <col min="106" max="106" width="7.140625" style="10" customWidth="1"/>
    <col min="107" max="107" width="6.42578125" style="10" customWidth="1"/>
    <col min="108" max="120" width="8.85546875" style="10" hidden="1" customWidth="1"/>
    <col min="121" max="121" width="7.140625" style="10" hidden="1" customWidth="1"/>
    <col min="122" max="123" width="5.7109375" style="10" hidden="1" customWidth="1"/>
    <col min="124" max="124" width="7.28515625" style="10" hidden="1" customWidth="1"/>
    <col min="125" max="126" width="5.7109375" style="10" hidden="1" customWidth="1"/>
    <col min="127" max="127" width="7" style="10" hidden="1" customWidth="1"/>
    <col min="128" max="129" width="5.7109375" style="10" hidden="1" customWidth="1"/>
    <col min="130" max="130" width="5" style="10" hidden="1" customWidth="1"/>
    <col min="131" max="131" width="5.7109375" style="10" hidden="1" customWidth="1"/>
    <col min="132" max="132" width="4" style="10" hidden="1" customWidth="1"/>
    <col min="133" max="133" width="8.140625" style="10" hidden="1" customWidth="1"/>
    <col min="134" max="178" width="8.85546875" style="1" hidden="1" customWidth="1"/>
    <col min="179" max="179" width="8.28515625" style="12" customWidth="1"/>
    <col min="180" max="180" width="10.5703125" style="12" customWidth="1"/>
    <col min="181" max="182" width="9.140625" style="1" hidden="1" customWidth="1"/>
    <col min="183" max="193" width="9.140625" style="1" customWidth="1"/>
    <col min="194" max="353" width="0" style="1" hidden="1" customWidth="1"/>
    <col min="354" max="16384" width="12.5703125" style="1" hidden="1"/>
  </cols>
  <sheetData>
    <row r="1" spans="1:193" x14ac:dyDescent="0.25"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FW1" s="1"/>
      <c r="FX1" s="2" t="str">
        <f>IF(CV5&lt;&gt;"",CV5,"")</f>
        <v/>
      </c>
    </row>
    <row r="2" spans="1:193" ht="15.75" customHeight="1" x14ac:dyDescent="0.25">
      <c r="CU2" s="94" t="s">
        <v>5</v>
      </c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</row>
    <row r="3" spans="1:193" s="5" customFormat="1" hidden="1" x14ac:dyDescent="0.25">
      <c r="CU3" s="6"/>
      <c r="CV3" s="6" t="str">
        <f>"14 октября 2022 г."</f>
        <v>14 октября 2022 г.</v>
      </c>
      <c r="CW3" s="6"/>
      <c r="CX3" s="7"/>
      <c r="CY3" s="6"/>
      <c r="CZ3" s="6"/>
      <c r="DA3" s="6"/>
      <c r="DB3" s="6"/>
      <c r="DC3" s="6"/>
    </row>
    <row r="4" spans="1:193" hidden="1" x14ac:dyDescent="0.25"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FW4" s="1"/>
      <c r="FX4" s="1"/>
    </row>
    <row r="5" spans="1:193" hidden="1" x14ac:dyDescent="0.25">
      <c r="CU5" s="1"/>
      <c r="CV5" s="2"/>
      <c r="CW5" s="4"/>
      <c r="CX5" s="3"/>
      <c r="CY5" s="3"/>
      <c r="CZ5" s="3"/>
      <c r="DA5" s="3"/>
      <c r="DB5" s="3"/>
      <c r="DC5" s="3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FW5" s="1"/>
      <c r="FX5" s="1"/>
    </row>
    <row r="6" spans="1:193" ht="18.75" customHeight="1" x14ac:dyDescent="0.25">
      <c r="CU6" s="95" t="s">
        <v>151</v>
      </c>
      <c r="CV6" s="95"/>
      <c r="CW6" s="95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</row>
    <row r="7" spans="1:193" hidden="1" x14ac:dyDescent="0.25"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FW7" s="1"/>
      <c r="FX7" s="1"/>
    </row>
    <row r="8" spans="1:193" ht="29.25" customHeight="1" x14ac:dyDescent="0.25">
      <c r="CU8" s="96" t="s">
        <v>82</v>
      </c>
      <c r="CV8" s="93" t="s">
        <v>83</v>
      </c>
      <c r="CW8" s="93" t="s">
        <v>76</v>
      </c>
      <c r="CX8" s="93" t="s">
        <v>1</v>
      </c>
      <c r="CY8" s="93"/>
      <c r="CZ8" s="93" t="s">
        <v>6</v>
      </c>
      <c r="DA8" s="93"/>
      <c r="DB8" s="93" t="s">
        <v>77</v>
      </c>
      <c r="DC8" s="93" t="s">
        <v>4</v>
      </c>
      <c r="DD8" s="65" t="s">
        <v>7</v>
      </c>
      <c r="DE8" s="65" t="s">
        <v>8</v>
      </c>
      <c r="DF8" s="65" t="s">
        <v>70</v>
      </c>
      <c r="DG8" s="65" t="s">
        <v>9</v>
      </c>
      <c r="DH8" s="65" t="s">
        <v>10</v>
      </c>
      <c r="DI8" s="65" t="s">
        <v>11</v>
      </c>
      <c r="DJ8" s="65" t="s">
        <v>12</v>
      </c>
      <c r="DK8" s="65" t="s">
        <v>13</v>
      </c>
      <c r="DL8" s="65" t="s">
        <v>14</v>
      </c>
      <c r="DM8" s="65" t="s">
        <v>15</v>
      </c>
      <c r="DN8" s="65" t="s">
        <v>16</v>
      </c>
      <c r="DO8" s="65" t="s">
        <v>17</v>
      </c>
      <c r="DP8" s="65" t="s">
        <v>18</v>
      </c>
      <c r="DQ8" s="93" t="s">
        <v>75</v>
      </c>
      <c r="DR8" s="93"/>
      <c r="DS8" s="93"/>
      <c r="DT8" s="93"/>
      <c r="DU8" s="66" t="s">
        <v>74</v>
      </c>
      <c r="DV8" s="66"/>
      <c r="DW8" s="66"/>
      <c r="DX8" s="66"/>
      <c r="DY8" s="66"/>
      <c r="DZ8" s="66"/>
      <c r="EA8" s="66"/>
      <c r="EB8" s="66"/>
      <c r="EC8" s="93" t="s">
        <v>84</v>
      </c>
      <c r="ED8" s="67" t="s">
        <v>26</v>
      </c>
      <c r="EE8" s="67" t="s">
        <v>27</v>
      </c>
      <c r="EF8" s="67" t="s">
        <v>28</v>
      </c>
      <c r="EG8" s="67" t="s">
        <v>29</v>
      </c>
      <c r="EH8" s="67" t="s">
        <v>30</v>
      </c>
      <c r="EI8" s="67" t="s">
        <v>31</v>
      </c>
      <c r="EJ8" s="67" t="s">
        <v>32</v>
      </c>
      <c r="EK8" s="67" t="s">
        <v>33</v>
      </c>
      <c r="EL8" s="67" t="s">
        <v>34</v>
      </c>
      <c r="EM8" s="67" t="s">
        <v>35</v>
      </c>
      <c r="EN8" s="67" t="s">
        <v>36</v>
      </c>
      <c r="EO8" s="67" t="s">
        <v>37</v>
      </c>
      <c r="EP8" s="67" t="s">
        <v>38</v>
      </c>
      <c r="EQ8" s="67" t="s">
        <v>39</v>
      </c>
      <c r="ER8" s="67" t="s">
        <v>40</v>
      </c>
      <c r="ES8" s="67" t="s">
        <v>41</v>
      </c>
      <c r="ET8" s="67" t="s">
        <v>42</v>
      </c>
      <c r="EU8" s="67" t="s">
        <v>43</v>
      </c>
      <c r="EV8" s="67" t="s">
        <v>44</v>
      </c>
      <c r="EW8" s="67" t="s">
        <v>45</v>
      </c>
      <c r="EX8" s="67" t="s">
        <v>46</v>
      </c>
      <c r="EY8" s="67" t="s">
        <v>47</v>
      </c>
      <c r="EZ8" s="67" t="s">
        <v>48</v>
      </c>
      <c r="FA8" s="67" t="s">
        <v>49</v>
      </c>
      <c r="FB8" s="67" t="s">
        <v>50</v>
      </c>
      <c r="FC8" s="67" t="s">
        <v>51</v>
      </c>
      <c r="FD8" s="67" t="s">
        <v>52</v>
      </c>
      <c r="FE8" s="67" t="s">
        <v>53</v>
      </c>
      <c r="FF8" s="67" t="s">
        <v>54</v>
      </c>
      <c r="FG8" s="67" t="s">
        <v>55</v>
      </c>
      <c r="FH8" s="67" t="s">
        <v>56</v>
      </c>
      <c r="FI8" s="67" t="s">
        <v>57</v>
      </c>
      <c r="FJ8" s="67" t="s">
        <v>58</v>
      </c>
      <c r="FK8" s="67" t="s">
        <v>59</v>
      </c>
      <c r="FL8" s="67" t="s">
        <v>60</v>
      </c>
      <c r="FM8" s="67" t="s">
        <v>61</v>
      </c>
      <c r="FN8" s="67" t="s">
        <v>62</v>
      </c>
      <c r="FO8" s="67" t="s">
        <v>63</v>
      </c>
      <c r="FP8" s="67" t="s">
        <v>64</v>
      </c>
      <c r="FQ8" s="67" t="s">
        <v>65</v>
      </c>
      <c r="FR8" s="67" t="s">
        <v>66</v>
      </c>
      <c r="FS8" s="67" t="s">
        <v>67</v>
      </c>
      <c r="FT8" s="67" t="s">
        <v>68</v>
      </c>
      <c r="FU8" s="67" t="s">
        <v>69</v>
      </c>
      <c r="FV8" s="67"/>
      <c r="FW8" s="93" t="s">
        <v>85</v>
      </c>
      <c r="FX8" s="93" t="s">
        <v>86</v>
      </c>
      <c r="FY8" s="93"/>
      <c r="FZ8" s="93"/>
      <c r="GA8" s="93" t="s">
        <v>87</v>
      </c>
      <c r="GB8" s="93" t="s">
        <v>88</v>
      </c>
      <c r="GC8" s="93" t="s">
        <v>89</v>
      </c>
      <c r="GD8" s="93" t="s">
        <v>90</v>
      </c>
      <c r="GE8" s="93" t="s">
        <v>91</v>
      </c>
      <c r="GF8" s="93" t="s">
        <v>92</v>
      </c>
      <c r="GG8" s="93" t="s">
        <v>93</v>
      </c>
      <c r="GH8" s="93" t="s">
        <v>94</v>
      </c>
      <c r="GI8" s="93" t="s">
        <v>95</v>
      </c>
      <c r="GJ8" s="93" t="s">
        <v>96</v>
      </c>
      <c r="GK8" s="93" t="s">
        <v>97</v>
      </c>
    </row>
    <row r="9" spans="1:193" ht="27.75" customHeight="1" x14ac:dyDescent="0.25">
      <c r="CU9" s="97"/>
      <c r="CV9" s="93"/>
      <c r="CW9" s="93"/>
      <c r="CX9" s="69" t="s">
        <v>0</v>
      </c>
      <c r="CY9" s="69" t="s">
        <v>2</v>
      </c>
      <c r="CZ9" s="69" t="s">
        <v>0</v>
      </c>
      <c r="DA9" s="69" t="s">
        <v>3</v>
      </c>
      <c r="DB9" s="93"/>
      <c r="DC9" s="93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 t="s">
        <v>19</v>
      </c>
      <c r="DR9" s="65" t="s">
        <v>20</v>
      </c>
      <c r="DS9" s="65" t="s">
        <v>21</v>
      </c>
      <c r="DT9" s="65" t="s">
        <v>22</v>
      </c>
      <c r="DU9" s="65" t="s">
        <v>71</v>
      </c>
      <c r="DV9" s="65" t="s">
        <v>23</v>
      </c>
      <c r="DW9" s="65" t="s">
        <v>72</v>
      </c>
      <c r="DX9" s="65" t="s">
        <v>73</v>
      </c>
      <c r="DY9" s="65" t="s">
        <v>153</v>
      </c>
      <c r="DZ9" s="65" t="s">
        <v>154</v>
      </c>
      <c r="EA9" s="65" t="s">
        <v>24</v>
      </c>
      <c r="EB9" s="65" t="s">
        <v>25</v>
      </c>
      <c r="EC9" s="93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</row>
    <row r="10" spans="1:193" x14ac:dyDescent="0.25">
      <c r="CU10" s="70"/>
      <c r="CV10" s="89" t="s">
        <v>100</v>
      </c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72"/>
      <c r="FX10" s="73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</row>
    <row r="11" spans="1:193" s="14" customFormat="1" ht="34.5" customHeight="1" x14ac:dyDescent="0.25">
      <c r="CU11" s="74" t="str">
        <f>""</f>
        <v/>
      </c>
      <c r="CV11" s="75" t="s">
        <v>163</v>
      </c>
      <c r="CW11" s="76" t="str">
        <f>"60"</f>
        <v>60</v>
      </c>
      <c r="CX11" s="76">
        <v>0.9</v>
      </c>
      <c r="CY11" s="76">
        <v>0</v>
      </c>
      <c r="CZ11" s="76">
        <v>2.98</v>
      </c>
      <c r="DA11" s="76">
        <v>0.01</v>
      </c>
      <c r="DB11" s="76">
        <v>6.44</v>
      </c>
      <c r="DC11" s="92">
        <v>53.554207980000001</v>
      </c>
      <c r="DD11" s="76">
        <v>0.38</v>
      </c>
      <c r="DE11" s="76">
        <v>1.95</v>
      </c>
      <c r="DF11" s="76">
        <v>0.38</v>
      </c>
      <c r="DG11" s="76">
        <v>0</v>
      </c>
      <c r="DH11" s="76">
        <v>5.36</v>
      </c>
      <c r="DI11" s="76">
        <v>0.06</v>
      </c>
      <c r="DJ11" s="76">
        <v>1.02</v>
      </c>
      <c r="DK11" s="76">
        <v>0</v>
      </c>
      <c r="DL11" s="76">
        <v>0</v>
      </c>
      <c r="DM11" s="76">
        <v>0.16</v>
      </c>
      <c r="DN11" s="76">
        <v>0.39</v>
      </c>
      <c r="DO11" s="76">
        <v>1.26</v>
      </c>
      <c r="DP11" s="76">
        <v>147.02000000000001</v>
      </c>
      <c r="DQ11" s="76">
        <v>23.53</v>
      </c>
      <c r="DR11" s="76">
        <v>9.52</v>
      </c>
      <c r="DS11" s="76">
        <v>17.399999999999999</v>
      </c>
      <c r="DT11" s="76">
        <v>0.32</v>
      </c>
      <c r="DU11" s="76">
        <v>0</v>
      </c>
      <c r="DV11" s="76">
        <v>713.5</v>
      </c>
      <c r="DW11" s="76">
        <v>121.42</v>
      </c>
      <c r="DX11" s="76">
        <v>1.39</v>
      </c>
      <c r="DY11" s="76">
        <v>0.01</v>
      </c>
      <c r="DZ11" s="76">
        <v>0.02</v>
      </c>
      <c r="EA11" s="76">
        <v>0.32</v>
      </c>
      <c r="EB11" s="76">
        <v>0.49</v>
      </c>
      <c r="EC11" s="76">
        <v>7.61</v>
      </c>
      <c r="ED11" s="77">
        <v>0</v>
      </c>
      <c r="EE11" s="77">
        <v>28.93</v>
      </c>
      <c r="EF11" s="77">
        <v>24.82</v>
      </c>
      <c r="EG11" s="77">
        <v>31.72</v>
      </c>
      <c r="EH11" s="77">
        <v>30</v>
      </c>
      <c r="EI11" s="77">
        <v>10.54</v>
      </c>
      <c r="EJ11" s="77">
        <v>22.37</v>
      </c>
      <c r="EK11" s="77">
        <v>5.0199999999999996</v>
      </c>
      <c r="EL11" s="77">
        <v>27.32</v>
      </c>
      <c r="EM11" s="77">
        <v>35.14</v>
      </c>
      <c r="EN11" s="77">
        <v>41.11</v>
      </c>
      <c r="EO11" s="77">
        <v>86.24</v>
      </c>
      <c r="EP11" s="77">
        <v>13.57</v>
      </c>
      <c r="EQ11" s="77">
        <v>23.1</v>
      </c>
      <c r="ER11" s="77">
        <v>139.01</v>
      </c>
      <c r="ES11" s="77">
        <v>0</v>
      </c>
      <c r="ET11" s="77">
        <v>28.62</v>
      </c>
      <c r="EU11" s="77">
        <v>28.8</v>
      </c>
      <c r="EV11" s="77">
        <v>23.82</v>
      </c>
      <c r="EW11" s="77">
        <v>9.81</v>
      </c>
      <c r="EX11" s="77">
        <v>0</v>
      </c>
      <c r="EY11" s="77">
        <v>0</v>
      </c>
      <c r="EZ11" s="77">
        <v>0</v>
      </c>
      <c r="FA11" s="77">
        <v>0</v>
      </c>
      <c r="FB11" s="77">
        <v>0</v>
      </c>
      <c r="FC11" s="77">
        <v>0</v>
      </c>
      <c r="FD11" s="77">
        <v>0</v>
      </c>
      <c r="FE11" s="77">
        <v>0.18</v>
      </c>
      <c r="FF11" s="77">
        <v>0</v>
      </c>
      <c r="FG11" s="77">
        <v>0.12</v>
      </c>
      <c r="FH11" s="77">
        <v>0.01</v>
      </c>
      <c r="FI11" s="77">
        <v>0.02</v>
      </c>
      <c r="FJ11" s="77">
        <v>0</v>
      </c>
      <c r="FK11" s="77">
        <v>0</v>
      </c>
      <c r="FL11" s="77">
        <v>0</v>
      </c>
      <c r="FM11" s="77">
        <v>0.7</v>
      </c>
      <c r="FN11" s="77">
        <v>0</v>
      </c>
      <c r="FO11" s="77">
        <v>0</v>
      </c>
      <c r="FP11" s="77">
        <v>1.73</v>
      </c>
      <c r="FQ11" s="77">
        <v>0</v>
      </c>
      <c r="FR11" s="77">
        <v>0</v>
      </c>
      <c r="FS11" s="77">
        <v>0</v>
      </c>
      <c r="FT11" s="77">
        <v>0</v>
      </c>
      <c r="FU11" s="77">
        <v>0</v>
      </c>
      <c r="FV11" s="77">
        <v>48.14</v>
      </c>
      <c r="FW11" s="78"/>
      <c r="FX11" s="78"/>
      <c r="FY11" s="77">
        <v>118.92</v>
      </c>
      <c r="FZ11" s="77"/>
      <c r="GA11" s="77">
        <v>0</v>
      </c>
      <c r="GB11" s="77">
        <v>0</v>
      </c>
      <c r="GC11" s="77">
        <v>0</v>
      </c>
      <c r="GD11" s="77">
        <v>0</v>
      </c>
      <c r="GE11" s="77">
        <v>0</v>
      </c>
      <c r="GF11" s="77">
        <v>0</v>
      </c>
      <c r="GG11" s="77">
        <v>0</v>
      </c>
      <c r="GH11" s="77">
        <v>0</v>
      </c>
      <c r="GI11" s="77">
        <v>0</v>
      </c>
      <c r="GJ11" s="77">
        <v>3</v>
      </c>
      <c r="GK11" s="77">
        <v>0</v>
      </c>
    </row>
    <row r="12" spans="1:193" s="14" customFormat="1" ht="20.25" customHeight="1" x14ac:dyDescent="0.25">
      <c r="CU12" s="74" t="str">
        <f>""</f>
        <v/>
      </c>
      <c r="CV12" s="75" t="s">
        <v>155</v>
      </c>
      <c r="CW12" s="90">
        <v>220</v>
      </c>
      <c r="CX12" s="76">
        <v>16.37</v>
      </c>
      <c r="CY12" s="76">
        <v>10.45</v>
      </c>
      <c r="CZ12" s="76">
        <v>15.29</v>
      </c>
      <c r="DA12" s="76">
        <v>11.46</v>
      </c>
      <c r="DB12" s="76">
        <v>52</v>
      </c>
      <c r="DC12" s="76">
        <v>408.74</v>
      </c>
      <c r="DD12" s="76">
        <v>1.89</v>
      </c>
      <c r="DE12" s="76">
        <v>8.4499999999999993</v>
      </c>
      <c r="DF12" s="76">
        <v>7.0000000000000007E-2</v>
      </c>
      <c r="DG12" s="76">
        <v>0</v>
      </c>
      <c r="DH12" s="76">
        <v>6.09</v>
      </c>
      <c r="DI12" s="76">
        <v>49.61</v>
      </c>
      <c r="DJ12" s="76">
        <v>3.39</v>
      </c>
      <c r="DK12" s="76">
        <v>0</v>
      </c>
      <c r="DL12" s="76">
        <v>0</v>
      </c>
      <c r="DM12" s="76">
        <v>0.13</v>
      </c>
      <c r="DN12" s="76">
        <v>1</v>
      </c>
      <c r="DO12" s="76">
        <v>10.84</v>
      </c>
      <c r="DP12" s="76">
        <v>257.88</v>
      </c>
      <c r="DQ12" s="76">
        <v>21.59</v>
      </c>
      <c r="DR12" s="76">
        <v>44.28</v>
      </c>
      <c r="DS12" s="76">
        <v>118.51</v>
      </c>
      <c r="DT12" s="76">
        <v>1.08</v>
      </c>
      <c r="DU12" s="76">
        <v>0</v>
      </c>
      <c r="DV12" s="76">
        <v>1342.58</v>
      </c>
      <c r="DW12" s="76">
        <v>263.25</v>
      </c>
      <c r="DX12" s="76">
        <v>6.14</v>
      </c>
      <c r="DY12" s="76">
        <v>0.06</v>
      </c>
      <c r="DZ12" s="76">
        <v>0.05</v>
      </c>
      <c r="EA12" s="76">
        <v>1.39</v>
      </c>
      <c r="EB12" s="76">
        <v>2.91</v>
      </c>
      <c r="EC12" s="76">
        <v>3.51</v>
      </c>
      <c r="ED12" s="77">
        <v>0</v>
      </c>
      <c r="EE12" s="77">
        <v>276.63</v>
      </c>
      <c r="EF12" s="77">
        <v>217.51</v>
      </c>
      <c r="EG12" s="77">
        <v>405.96</v>
      </c>
      <c r="EH12" s="77">
        <v>172.66</v>
      </c>
      <c r="EI12" s="77">
        <v>104.47</v>
      </c>
      <c r="EJ12" s="77">
        <v>159</v>
      </c>
      <c r="EK12" s="77">
        <v>65.59</v>
      </c>
      <c r="EL12" s="77">
        <v>242.85</v>
      </c>
      <c r="EM12" s="77">
        <v>257.87</v>
      </c>
      <c r="EN12" s="77">
        <v>334.54</v>
      </c>
      <c r="EO12" s="77">
        <v>365.52</v>
      </c>
      <c r="EP12" s="77">
        <v>111.57</v>
      </c>
      <c r="EQ12" s="77">
        <v>210.31</v>
      </c>
      <c r="ER12" s="77">
        <v>804.25</v>
      </c>
      <c r="ES12" s="77">
        <v>0</v>
      </c>
      <c r="ET12" s="77">
        <v>216.89</v>
      </c>
      <c r="EU12" s="77">
        <v>217.26</v>
      </c>
      <c r="EV12" s="77">
        <v>189.57</v>
      </c>
      <c r="EW12" s="77">
        <v>89.99</v>
      </c>
      <c r="EX12" s="77">
        <v>0</v>
      </c>
      <c r="EY12" s="77">
        <v>0</v>
      </c>
      <c r="EZ12" s="77">
        <v>0</v>
      </c>
      <c r="FA12" s="77">
        <v>0</v>
      </c>
      <c r="FB12" s="77">
        <v>0</v>
      </c>
      <c r="FC12" s="77">
        <v>0.01</v>
      </c>
      <c r="FD12" s="77">
        <v>0</v>
      </c>
      <c r="FE12" s="77">
        <v>0.88</v>
      </c>
      <c r="FF12" s="77">
        <v>0</v>
      </c>
      <c r="FG12" s="77">
        <v>0.53</v>
      </c>
      <c r="FH12" s="77">
        <v>0.04</v>
      </c>
      <c r="FI12" s="77">
        <v>0.09</v>
      </c>
      <c r="FJ12" s="77">
        <v>0</v>
      </c>
      <c r="FK12" s="77">
        <v>0</v>
      </c>
      <c r="FL12" s="77">
        <v>0</v>
      </c>
      <c r="FM12" s="77">
        <v>3.14</v>
      </c>
      <c r="FN12" s="77">
        <v>0</v>
      </c>
      <c r="FO12" s="77">
        <v>0</v>
      </c>
      <c r="FP12" s="77">
        <v>7.42</v>
      </c>
      <c r="FQ12" s="77">
        <v>0</v>
      </c>
      <c r="FR12" s="77">
        <v>0</v>
      </c>
      <c r="FS12" s="77">
        <v>0</v>
      </c>
      <c r="FT12" s="77">
        <v>0</v>
      </c>
      <c r="FU12" s="77">
        <v>0</v>
      </c>
      <c r="FV12" s="77">
        <v>82.4</v>
      </c>
      <c r="FW12" s="78"/>
      <c r="FX12" s="78"/>
      <c r="FY12" s="77">
        <v>223.76</v>
      </c>
      <c r="FZ12" s="77"/>
      <c r="GA12" s="77">
        <v>0</v>
      </c>
      <c r="GB12" s="77">
        <v>0</v>
      </c>
      <c r="GC12" s="77">
        <v>0</v>
      </c>
      <c r="GD12" s="77">
        <v>0</v>
      </c>
      <c r="GE12" s="77">
        <v>0</v>
      </c>
      <c r="GF12" s="77">
        <v>0</v>
      </c>
      <c r="GG12" s="77">
        <v>0</v>
      </c>
      <c r="GH12" s="77">
        <v>0</v>
      </c>
      <c r="GI12" s="77">
        <v>0</v>
      </c>
      <c r="GJ12" s="77">
        <v>0</v>
      </c>
      <c r="GK12" s="77">
        <v>0</v>
      </c>
    </row>
    <row r="13" spans="1:193" s="13" customFormat="1" ht="17.2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74" t="str">
        <f>""</f>
        <v/>
      </c>
      <c r="CV13" s="75" t="s">
        <v>156</v>
      </c>
      <c r="CW13" s="76" t="str">
        <f>"200"</f>
        <v>200</v>
      </c>
      <c r="CX13" s="76">
        <v>0</v>
      </c>
      <c r="CY13" s="76">
        <v>0</v>
      </c>
      <c r="CZ13" s="76">
        <v>0</v>
      </c>
      <c r="DA13" s="76">
        <v>0</v>
      </c>
      <c r="DB13" s="76">
        <v>13.96</v>
      </c>
      <c r="DC13" s="76">
        <v>52.665299999999995</v>
      </c>
      <c r="DD13" s="76">
        <v>0</v>
      </c>
      <c r="DE13" s="76">
        <v>0</v>
      </c>
      <c r="DF13" s="76">
        <v>0</v>
      </c>
      <c r="DG13" s="76">
        <v>0</v>
      </c>
      <c r="DH13" s="76">
        <v>13.66</v>
      </c>
      <c r="DI13" s="76">
        <v>0</v>
      </c>
      <c r="DJ13" s="76">
        <v>0.09</v>
      </c>
      <c r="DK13" s="76">
        <v>0</v>
      </c>
      <c r="DL13" s="76">
        <v>0</v>
      </c>
      <c r="DM13" s="76">
        <v>0</v>
      </c>
      <c r="DN13" s="76">
        <v>7.0000000000000007E-2</v>
      </c>
      <c r="DO13" s="76">
        <v>0.15</v>
      </c>
      <c r="DP13" s="76">
        <v>0.4</v>
      </c>
      <c r="DQ13" s="76">
        <v>0.4</v>
      </c>
      <c r="DR13" s="76">
        <v>0</v>
      </c>
      <c r="DS13" s="76">
        <v>0</v>
      </c>
      <c r="DT13" s="76">
        <v>0.04</v>
      </c>
      <c r="DU13" s="76">
        <v>0</v>
      </c>
      <c r="DV13" s="76">
        <v>0</v>
      </c>
      <c r="DW13" s="76">
        <v>0</v>
      </c>
      <c r="DX13" s="76">
        <v>0</v>
      </c>
      <c r="DY13" s="76">
        <v>0</v>
      </c>
      <c r="DZ13" s="76">
        <v>0</v>
      </c>
      <c r="EA13" s="76">
        <v>0</v>
      </c>
      <c r="EB13" s="76">
        <v>0</v>
      </c>
      <c r="EC13" s="76">
        <v>0</v>
      </c>
      <c r="ED13" s="77">
        <v>0</v>
      </c>
      <c r="EE13" s="77">
        <v>0</v>
      </c>
      <c r="EF13" s="77">
        <v>0</v>
      </c>
      <c r="EG13" s="77">
        <v>0</v>
      </c>
      <c r="EH13" s="77">
        <v>0</v>
      </c>
      <c r="EI13" s="77">
        <v>0</v>
      </c>
      <c r="EJ13" s="77">
        <v>0</v>
      </c>
      <c r="EK13" s="77">
        <v>0</v>
      </c>
      <c r="EL13" s="77">
        <v>0</v>
      </c>
      <c r="EM13" s="77">
        <v>0</v>
      </c>
      <c r="EN13" s="77">
        <v>0</v>
      </c>
      <c r="EO13" s="77">
        <v>0</v>
      </c>
      <c r="EP13" s="77">
        <v>0</v>
      </c>
      <c r="EQ13" s="77">
        <v>0</v>
      </c>
      <c r="ER13" s="77">
        <v>0</v>
      </c>
      <c r="ES13" s="77">
        <v>0</v>
      </c>
      <c r="ET13" s="77">
        <v>0</v>
      </c>
      <c r="EU13" s="77">
        <v>0</v>
      </c>
      <c r="EV13" s="77">
        <v>0</v>
      </c>
      <c r="EW13" s="77">
        <v>0</v>
      </c>
      <c r="EX13" s="77">
        <v>0</v>
      </c>
      <c r="EY13" s="77">
        <v>0</v>
      </c>
      <c r="EZ13" s="77">
        <v>0</v>
      </c>
      <c r="FA13" s="77">
        <v>0</v>
      </c>
      <c r="FB13" s="77">
        <v>0</v>
      </c>
      <c r="FC13" s="77">
        <v>0</v>
      </c>
      <c r="FD13" s="77">
        <v>0</v>
      </c>
      <c r="FE13" s="77">
        <v>0</v>
      </c>
      <c r="FF13" s="77">
        <v>0</v>
      </c>
      <c r="FG13" s="77">
        <v>0</v>
      </c>
      <c r="FH13" s="77">
        <v>0</v>
      </c>
      <c r="FI13" s="77">
        <v>0</v>
      </c>
      <c r="FJ13" s="77">
        <v>0</v>
      </c>
      <c r="FK13" s="77">
        <v>0</v>
      </c>
      <c r="FL13" s="77">
        <v>0</v>
      </c>
      <c r="FM13" s="77">
        <v>0</v>
      </c>
      <c r="FN13" s="77">
        <v>0</v>
      </c>
      <c r="FO13" s="77">
        <v>0</v>
      </c>
      <c r="FP13" s="77">
        <v>0</v>
      </c>
      <c r="FQ13" s="77">
        <v>0</v>
      </c>
      <c r="FR13" s="77">
        <v>0</v>
      </c>
      <c r="FS13" s="77">
        <v>0</v>
      </c>
      <c r="FT13" s="77">
        <v>0</v>
      </c>
      <c r="FU13" s="77">
        <v>0</v>
      </c>
      <c r="FV13" s="77">
        <v>204.1</v>
      </c>
      <c r="FW13" s="78"/>
      <c r="FX13" s="78"/>
      <c r="FY13" s="77">
        <v>0</v>
      </c>
      <c r="FZ13" s="77"/>
      <c r="GA13" s="77">
        <v>0</v>
      </c>
      <c r="GB13" s="77">
        <v>0</v>
      </c>
      <c r="GC13" s="77">
        <v>0</v>
      </c>
      <c r="GD13" s="77">
        <v>0</v>
      </c>
      <c r="GE13" s="77">
        <v>0</v>
      </c>
      <c r="GF13" s="77">
        <v>0</v>
      </c>
      <c r="GG13" s="77">
        <v>0</v>
      </c>
      <c r="GH13" s="77">
        <v>0</v>
      </c>
      <c r="GI13" s="77">
        <v>0</v>
      </c>
      <c r="GJ13" s="77">
        <v>15</v>
      </c>
      <c r="GK13" s="77">
        <v>0</v>
      </c>
    </row>
    <row r="14" spans="1:193" s="15" customFormat="1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79" t="str">
        <f>""</f>
        <v/>
      </c>
      <c r="CV14" s="80" t="s">
        <v>107</v>
      </c>
      <c r="CW14" s="81" t="str">
        <f>"30"</f>
        <v>30</v>
      </c>
      <c r="CX14" s="81">
        <v>2.14</v>
      </c>
      <c r="CY14" s="81">
        <v>0</v>
      </c>
      <c r="CZ14" s="81">
        <v>0.24</v>
      </c>
      <c r="DA14" s="81">
        <v>0.27</v>
      </c>
      <c r="DB14" s="81">
        <v>12.8</v>
      </c>
      <c r="DC14" s="81">
        <v>63.271619999999999</v>
      </c>
      <c r="DD14" s="81">
        <v>0.06</v>
      </c>
      <c r="DE14" s="81">
        <v>0</v>
      </c>
      <c r="DF14" s="81">
        <v>0</v>
      </c>
      <c r="DG14" s="81">
        <v>0</v>
      </c>
      <c r="DH14" s="81">
        <v>0.3</v>
      </c>
      <c r="DI14" s="81">
        <v>12.45</v>
      </c>
      <c r="DJ14" s="81">
        <v>0.05</v>
      </c>
      <c r="DK14" s="81">
        <v>0</v>
      </c>
      <c r="DL14" s="81">
        <v>0</v>
      </c>
      <c r="DM14" s="81">
        <v>0.09</v>
      </c>
      <c r="DN14" s="81">
        <v>0.54</v>
      </c>
      <c r="DO14" s="81">
        <v>113.4</v>
      </c>
      <c r="DP14" s="81">
        <v>35.11</v>
      </c>
      <c r="DQ14" s="81">
        <v>6.07</v>
      </c>
      <c r="DR14" s="81">
        <v>8.61</v>
      </c>
      <c r="DS14" s="81">
        <v>22.71</v>
      </c>
      <c r="DT14" s="81">
        <v>0.52</v>
      </c>
      <c r="DU14" s="81">
        <v>0</v>
      </c>
      <c r="DV14" s="81">
        <v>0</v>
      </c>
      <c r="DW14" s="81">
        <v>0</v>
      </c>
      <c r="DX14" s="81">
        <v>0.39</v>
      </c>
      <c r="DY14" s="81">
        <v>0.03</v>
      </c>
      <c r="DZ14" s="81">
        <v>0.01</v>
      </c>
      <c r="EA14" s="81">
        <v>0.38</v>
      </c>
      <c r="EB14" s="81">
        <v>0.93</v>
      </c>
      <c r="EC14" s="81">
        <v>0</v>
      </c>
      <c r="ED14" s="67">
        <v>0</v>
      </c>
      <c r="EE14" s="67">
        <v>103.49</v>
      </c>
      <c r="EF14" s="67">
        <v>107.72</v>
      </c>
      <c r="EG14" s="67">
        <v>164.97</v>
      </c>
      <c r="EH14" s="67">
        <v>54.71</v>
      </c>
      <c r="EI14" s="67">
        <v>32.43</v>
      </c>
      <c r="EJ14" s="67">
        <v>64.86</v>
      </c>
      <c r="EK14" s="67">
        <v>24.53</v>
      </c>
      <c r="EL14" s="67">
        <v>117.31</v>
      </c>
      <c r="EM14" s="67">
        <v>72.760000000000005</v>
      </c>
      <c r="EN14" s="67">
        <v>101.52</v>
      </c>
      <c r="EO14" s="67">
        <v>83.75</v>
      </c>
      <c r="EP14" s="67">
        <v>43.99</v>
      </c>
      <c r="EQ14" s="67">
        <v>77.83</v>
      </c>
      <c r="ER14" s="67">
        <v>650.86</v>
      </c>
      <c r="ES14" s="67">
        <v>0</v>
      </c>
      <c r="ET14" s="67">
        <v>212.06</v>
      </c>
      <c r="EU14" s="67">
        <v>92.21</v>
      </c>
      <c r="EV14" s="67">
        <v>61.19</v>
      </c>
      <c r="EW14" s="67">
        <v>48.5</v>
      </c>
      <c r="EX14" s="67">
        <v>0</v>
      </c>
      <c r="EY14" s="67">
        <v>0</v>
      </c>
      <c r="EZ14" s="67">
        <v>0</v>
      </c>
      <c r="FA14" s="67">
        <v>0</v>
      </c>
      <c r="FB14" s="67">
        <v>0</v>
      </c>
      <c r="FC14" s="67">
        <v>0</v>
      </c>
      <c r="FD14" s="67">
        <v>0</v>
      </c>
      <c r="FE14" s="67">
        <v>0.03</v>
      </c>
      <c r="FF14" s="67">
        <v>0</v>
      </c>
      <c r="FG14" s="67">
        <v>0</v>
      </c>
      <c r="FH14" s="67">
        <v>0</v>
      </c>
      <c r="FI14" s="67">
        <v>0</v>
      </c>
      <c r="FJ14" s="67">
        <v>0</v>
      </c>
      <c r="FK14" s="67">
        <v>0</v>
      </c>
      <c r="FL14" s="67">
        <v>0</v>
      </c>
      <c r="FM14" s="67">
        <v>0.02</v>
      </c>
      <c r="FN14" s="67">
        <v>0</v>
      </c>
      <c r="FO14" s="67">
        <v>0</v>
      </c>
      <c r="FP14" s="67">
        <v>0.11</v>
      </c>
      <c r="FQ14" s="67">
        <v>0.01</v>
      </c>
      <c r="FR14" s="67">
        <v>0</v>
      </c>
      <c r="FS14" s="67">
        <v>0</v>
      </c>
      <c r="FT14" s="67">
        <v>0</v>
      </c>
      <c r="FU14" s="67">
        <v>0</v>
      </c>
      <c r="FV14" s="67">
        <v>11.73</v>
      </c>
      <c r="FW14" s="82"/>
      <c r="FX14" s="82"/>
      <c r="FY14" s="67">
        <v>0</v>
      </c>
      <c r="FZ14" s="67"/>
      <c r="GA14" s="67">
        <v>0</v>
      </c>
      <c r="GB14" s="67">
        <v>0</v>
      </c>
      <c r="GC14" s="67">
        <v>0</v>
      </c>
      <c r="GD14" s="67">
        <v>570</v>
      </c>
      <c r="GE14" s="67">
        <v>219.6</v>
      </c>
      <c r="GF14" s="67">
        <v>394.8</v>
      </c>
      <c r="GG14" s="67">
        <v>4.5599999999999996</v>
      </c>
      <c r="GH14" s="67">
        <v>4.5599999999999996</v>
      </c>
      <c r="GI14" s="67">
        <v>4.5599999999999996</v>
      </c>
      <c r="GJ14" s="67">
        <v>0</v>
      </c>
      <c r="GK14" s="67">
        <v>0</v>
      </c>
    </row>
    <row r="15" spans="1:193" s="64" customFormat="1" x14ac:dyDescent="0.25">
      <c r="CU15" s="83"/>
      <c r="CV15" s="84" t="s">
        <v>104</v>
      </c>
      <c r="CW15" s="71">
        <v>510</v>
      </c>
      <c r="CX15" s="85">
        <f>SUM(CX11:CX14)</f>
        <v>19.41</v>
      </c>
      <c r="CY15" s="85">
        <f t="shared" ref="CY15:FJ15" si="0">SUM(CY11:CY14)</f>
        <v>10.45</v>
      </c>
      <c r="CZ15" s="85">
        <f t="shared" si="0"/>
        <v>18.509999999999998</v>
      </c>
      <c r="DA15" s="85">
        <f t="shared" si="0"/>
        <v>11.74</v>
      </c>
      <c r="DB15" s="85">
        <f t="shared" si="0"/>
        <v>85.2</v>
      </c>
      <c r="DC15" s="85">
        <f t="shared" si="0"/>
        <v>578.23112798</v>
      </c>
      <c r="DD15" s="85">
        <f t="shared" si="0"/>
        <v>2.33</v>
      </c>
      <c r="DE15" s="85">
        <f t="shared" si="0"/>
        <v>10.399999999999999</v>
      </c>
      <c r="DF15" s="85">
        <f t="shared" si="0"/>
        <v>0.45</v>
      </c>
      <c r="DG15" s="85">
        <f t="shared" si="0"/>
        <v>0</v>
      </c>
      <c r="DH15" s="85">
        <f t="shared" si="0"/>
        <v>25.41</v>
      </c>
      <c r="DI15" s="85">
        <f t="shared" si="0"/>
        <v>62.120000000000005</v>
      </c>
      <c r="DJ15" s="85">
        <f t="shared" si="0"/>
        <v>4.55</v>
      </c>
      <c r="DK15" s="85">
        <f t="shared" si="0"/>
        <v>0</v>
      </c>
      <c r="DL15" s="85">
        <f t="shared" si="0"/>
        <v>0</v>
      </c>
      <c r="DM15" s="85">
        <f t="shared" si="0"/>
        <v>0.38</v>
      </c>
      <c r="DN15" s="85">
        <f t="shared" si="0"/>
        <v>2</v>
      </c>
      <c r="DO15" s="85">
        <f t="shared" si="0"/>
        <v>125.65</v>
      </c>
      <c r="DP15" s="85">
        <f t="shared" si="0"/>
        <v>440.40999999999997</v>
      </c>
      <c r="DQ15" s="85">
        <f t="shared" si="0"/>
        <v>51.59</v>
      </c>
      <c r="DR15" s="85">
        <f t="shared" si="0"/>
        <v>62.41</v>
      </c>
      <c r="DS15" s="85">
        <f t="shared" si="0"/>
        <v>158.62</v>
      </c>
      <c r="DT15" s="85">
        <f t="shared" si="0"/>
        <v>1.9600000000000002</v>
      </c>
      <c r="DU15" s="85">
        <f t="shared" si="0"/>
        <v>0</v>
      </c>
      <c r="DV15" s="85">
        <f t="shared" si="0"/>
        <v>2056.08</v>
      </c>
      <c r="DW15" s="85">
        <f t="shared" si="0"/>
        <v>384.67</v>
      </c>
      <c r="DX15" s="85">
        <f t="shared" si="0"/>
        <v>7.919999999999999</v>
      </c>
      <c r="DY15" s="85">
        <f t="shared" si="0"/>
        <v>9.9999999999999992E-2</v>
      </c>
      <c r="DZ15" s="85">
        <f t="shared" si="0"/>
        <v>0.08</v>
      </c>
      <c r="EA15" s="85">
        <f t="shared" si="0"/>
        <v>2.09</v>
      </c>
      <c r="EB15" s="85">
        <f t="shared" si="0"/>
        <v>4.33</v>
      </c>
      <c r="EC15" s="85">
        <f t="shared" si="0"/>
        <v>11.120000000000001</v>
      </c>
      <c r="ED15" s="85">
        <f t="shared" si="0"/>
        <v>0</v>
      </c>
      <c r="EE15" s="85">
        <f t="shared" si="0"/>
        <v>409.05</v>
      </c>
      <c r="EF15" s="85">
        <f t="shared" si="0"/>
        <v>350.04999999999995</v>
      </c>
      <c r="EG15" s="85">
        <f t="shared" si="0"/>
        <v>602.65</v>
      </c>
      <c r="EH15" s="85">
        <f t="shared" si="0"/>
        <v>257.37</v>
      </c>
      <c r="EI15" s="85">
        <f t="shared" si="0"/>
        <v>147.44</v>
      </c>
      <c r="EJ15" s="85">
        <f t="shared" si="0"/>
        <v>246.23000000000002</v>
      </c>
      <c r="EK15" s="85">
        <f t="shared" si="0"/>
        <v>95.14</v>
      </c>
      <c r="EL15" s="85">
        <f t="shared" si="0"/>
        <v>387.48</v>
      </c>
      <c r="EM15" s="85">
        <f t="shared" si="0"/>
        <v>365.77</v>
      </c>
      <c r="EN15" s="85">
        <f t="shared" si="0"/>
        <v>477.17</v>
      </c>
      <c r="EO15" s="85">
        <f t="shared" si="0"/>
        <v>535.51</v>
      </c>
      <c r="EP15" s="85">
        <f t="shared" si="0"/>
        <v>169.13</v>
      </c>
      <c r="EQ15" s="85">
        <f t="shared" si="0"/>
        <v>311.24</v>
      </c>
      <c r="ER15" s="85">
        <f t="shared" si="0"/>
        <v>1594.12</v>
      </c>
      <c r="ES15" s="85">
        <f t="shared" si="0"/>
        <v>0</v>
      </c>
      <c r="ET15" s="85">
        <f t="shared" si="0"/>
        <v>457.57</v>
      </c>
      <c r="EU15" s="85">
        <f t="shared" si="0"/>
        <v>338.27</v>
      </c>
      <c r="EV15" s="85">
        <f t="shared" si="0"/>
        <v>274.58</v>
      </c>
      <c r="EW15" s="85">
        <f t="shared" si="0"/>
        <v>148.30000000000001</v>
      </c>
      <c r="EX15" s="85">
        <f t="shared" si="0"/>
        <v>0</v>
      </c>
      <c r="EY15" s="85">
        <f t="shared" si="0"/>
        <v>0</v>
      </c>
      <c r="EZ15" s="85">
        <f t="shared" si="0"/>
        <v>0</v>
      </c>
      <c r="FA15" s="85">
        <f t="shared" si="0"/>
        <v>0</v>
      </c>
      <c r="FB15" s="85">
        <f t="shared" si="0"/>
        <v>0</v>
      </c>
      <c r="FC15" s="85">
        <f t="shared" si="0"/>
        <v>0.01</v>
      </c>
      <c r="FD15" s="85">
        <f t="shared" si="0"/>
        <v>0</v>
      </c>
      <c r="FE15" s="85">
        <f t="shared" si="0"/>
        <v>1.0900000000000001</v>
      </c>
      <c r="FF15" s="85">
        <f t="shared" si="0"/>
        <v>0</v>
      </c>
      <c r="FG15" s="85">
        <f t="shared" si="0"/>
        <v>0.65</v>
      </c>
      <c r="FH15" s="85">
        <f t="shared" si="0"/>
        <v>0.05</v>
      </c>
      <c r="FI15" s="85">
        <f t="shared" si="0"/>
        <v>0.11</v>
      </c>
      <c r="FJ15" s="85">
        <f t="shared" si="0"/>
        <v>0</v>
      </c>
      <c r="FK15" s="85">
        <f t="shared" ref="FK15:FV15" si="1">SUM(FK11:FK14)</f>
        <v>0</v>
      </c>
      <c r="FL15" s="85">
        <f t="shared" si="1"/>
        <v>0</v>
      </c>
      <c r="FM15" s="85">
        <f t="shared" si="1"/>
        <v>3.86</v>
      </c>
      <c r="FN15" s="85">
        <f t="shared" si="1"/>
        <v>0</v>
      </c>
      <c r="FO15" s="85">
        <f t="shared" si="1"/>
        <v>0</v>
      </c>
      <c r="FP15" s="85">
        <f t="shared" si="1"/>
        <v>9.26</v>
      </c>
      <c r="FQ15" s="85">
        <f t="shared" si="1"/>
        <v>0.01</v>
      </c>
      <c r="FR15" s="85">
        <f t="shared" si="1"/>
        <v>0</v>
      </c>
      <c r="FS15" s="85">
        <f t="shared" si="1"/>
        <v>0</v>
      </c>
      <c r="FT15" s="85">
        <f t="shared" si="1"/>
        <v>0</v>
      </c>
      <c r="FU15" s="85">
        <f t="shared" si="1"/>
        <v>0</v>
      </c>
      <c r="FV15" s="85">
        <f t="shared" si="1"/>
        <v>346.37</v>
      </c>
      <c r="FW15" s="73"/>
      <c r="FX15" s="73"/>
      <c r="FY15" s="86">
        <v>255.76</v>
      </c>
      <c r="FZ15" s="86"/>
      <c r="GA15" s="86">
        <v>0</v>
      </c>
      <c r="GB15" s="86">
        <v>0</v>
      </c>
      <c r="GC15" s="86">
        <v>0</v>
      </c>
      <c r="GD15" s="86">
        <v>570</v>
      </c>
      <c r="GE15" s="86">
        <v>219.6</v>
      </c>
      <c r="GF15" s="86">
        <v>394.8</v>
      </c>
      <c r="GG15" s="86">
        <v>4.5599999999999996</v>
      </c>
      <c r="GH15" s="86">
        <v>4.5599999999999996</v>
      </c>
      <c r="GI15" s="86">
        <v>4.5599999999999996</v>
      </c>
      <c r="GJ15" s="86">
        <v>15</v>
      </c>
      <c r="GK15" s="86">
        <v>0</v>
      </c>
    </row>
    <row r="16" spans="1:193" s="64" customFormat="1" x14ac:dyDescent="0.25">
      <c r="CU16" s="83"/>
      <c r="CV16" s="84"/>
      <c r="CW16" s="71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73"/>
      <c r="FX16" s="73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</row>
    <row r="17" spans="1:193" x14ac:dyDescent="0.25">
      <c r="CU17" s="70"/>
      <c r="CV17" s="89" t="s">
        <v>105</v>
      </c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72"/>
      <c r="FX17" s="72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</row>
    <row r="18" spans="1:193" s="14" customFormat="1" ht="15.75" customHeight="1" x14ac:dyDescent="0.25">
      <c r="CU18" s="74" t="str">
        <f>""</f>
        <v/>
      </c>
      <c r="CV18" s="80" t="s">
        <v>157</v>
      </c>
      <c r="CW18" s="91">
        <v>60</v>
      </c>
      <c r="CX18" s="81">
        <v>0.47</v>
      </c>
      <c r="CY18" s="81">
        <v>0</v>
      </c>
      <c r="CZ18" s="81">
        <v>0.06</v>
      </c>
      <c r="DA18" s="81">
        <v>0.06</v>
      </c>
      <c r="DB18" s="81">
        <v>2.04</v>
      </c>
      <c r="DC18" s="81">
        <v>9.33</v>
      </c>
      <c r="DD18" s="76">
        <v>0</v>
      </c>
      <c r="DE18" s="76">
        <v>0</v>
      </c>
      <c r="DF18" s="76">
        <v>0</v>
      </c>
      <c r="DG18" s="76">
        <v>0</v>
      </c>
      <c r="DH18" s="76">
        <v>0.96</v>
      </c>
      <c r="DI18" s="76">
        <v>0.08</v>
      </c>
      <c r="DJ18" s="76">
        <v>0.38</v>
      </c>
      <c r="DK18" s="76">
        <v>0</v>
      </c>
      <c r="DL18" s="76">
        <v>0</v>
      </c>
      <c r="DM18" s="76">
        <v>0.24</v>
      </c>
      <c r="DN18" s="76">
        <v>0.21</v>
      </c>
      <c r="DO18" s="76">
        <v>0.9</v>
      </c>
      <c r="DP18" s="76">
        <v>76.56</v>
      </c>
      <c r="DQ18" s="76">
        <v>3.7</v>
      </c>
      <c r="DR18" s="76">
        <v>5.22</v>
      </c>
      <c r="DS18" s="76">
        <v>6.79</v>
      </c>
      <c r="DT18" s="76">
        <v>0.23</v>
      </c>
      <c r="DU18" s="76">
        <v>0</v>
      </c>
      <c r="DV18" s="76">
        <v>192</v>
      </c>
      <c r="DW18" s="76">
        <v>39.9</v>
      </c>
      <c r="DX18" s="76">
        <v>0.21</v>
      </c>
      <c r="DY18" s="76">
        <v>0.01</v>
      </c>
      <c r="DZ18" s="76">
        <v>0.01</v>
      </c>
      <c r="EA18" s="76">
        <v>0.12</v>
      </c>
      <c r="EB18" s="76">
        <v>0.21</v>
      </c>
      <c r="EC18" s="76">
        <v>3</v>
      </c>
      <c r="ED18" s="77">
        <v>0</v>
      </c>
      <c r="EE18" s="77">
        <v>6.77</v>
      </c>
      <c r="EF18" s="77">
        <v>7.33</v>
      </c>
      <c r="EG18" s="77">
        <v>10.15</v>
      </c>
      <c r="EH18" s="77">
        <v>11.28</v>
      </c>
      <c r="EI18" s="77">
        <v>1.97</v>
      </c>
      <c r="EJ18" s="77">
        <v>8.18</v>
      </c>
      <c r="EK18" s="77">
        <v>2.2599999999999998</v>
      </c>
      <c r="EL18" s="77">
        <v>7.05</v>
      </c>
      <c r="EM18" s="77">
        <v>7.61</v>
      </c>
      <c r="EN18" s="77">
        <v>6.49</v>
      </c>
      <c r="EO18" s="77">
        <v>38.92</v>
      </c>
      <c r="EP18" s="77">
        <v>4.51</v>
      </c>
      <c r="EQ18" s="77">
        <v>5.64</v>
      </c>
      <c r="ER18" s="77">
        <v>144.94999999999999</v>
      </c>
      <c r="ES18" s="77">
        <v>0</v>
      </c>
      <c r="ET18" s="77">
        <v>5.36</v>
      </c>
      <c r="EU18" s="77">
        <v>7.33</v>
      </c>
      <c r="EV18" s="77">
        <v>7.05</v>
      </c>
      <c r="EW18" s="77">
        <v>1.41</v>
      </c>
      <c r="EX18" s="77">
        <v>0</v>
      </c>
      <c r="EY18" s="77">
        <v>0</v>
      </c>
      <c r="EZ18" s="77">
        <v>0</v>
      </c>
      <c r="FA18" s="77">
        <v>0</v>
      </c>
      <c r="FB18" s="77">
        <v>0</v>
      </c>
      <c r="FC18" s="77">
        <v>0</v>
      </c>
      <c r="FD18" s="77">
        <v>0</v>
      </c>
      <c r="FE18" s="77">
        <v>0</v>
      </c>
      <c r="FF18" s="77">
        <v>0</v>
      </c>
      <c r="FG18" s="77">
        <v>0</v>
      </c>
      <c r="FH18" s="77">
        <v>0</v>
      </c>
      <c r="FI18" s="77">
        <v>0</v>
      </c>
      <c r="FJ18" s="77">
        <v>0</v>
      </c>
      <c r="FK18" s="77">
        <v>0</v>
      </c>
      <c r="FL18" s="77">
        <v>0</v>
      </c>
      <c r="FM18" s="77">
        <v>0</v>
      </c>
      <c r="FN18" s="77">
        <v>0</v>
      </c>
      <c r="FO18" s="77">
        <v>0</v>
      </c>
      <c r="FP18" s="77">
        <v>0</v>
      </c>
      <c r="FQ18" s="77">
        <v>0</v>
      </c>
      <c r="FR18" s="77">
        <v>0</v>
      </c>
      <c r="FS18" s="77">
        <v>0</v>
      </c>
      <c r="FT18" s="77">
        <v>0</v>
      </c>
      <c r="FU18" s="77">
        <v>0</v>
      </c>
      <c r="FV18" s="77">
        <v>27.6</v>
      </c>
      <c r="FW18" s="78"/>
      <c r="FX18" s="78"/>
      <c r="FY18" s="77">
        <v>32</v>
      </c>
      <c r="FZ18" s="77"/>
      <c r="GA18" s="67">
        <v>2.4</v>
      </c>
      <c r="GB18" s="67">
        <v>2.4</v>
      </c>
      <c r="GC18" s="67">
        <v>2.4</v>
      </c>
      <c r="GD18" s="67">
        <v>680</v>
      </c>
      <c r="GE18" s="67">
        <v>160</v>
      </c>
      <c r="GF18" s="67">
        <v>420</v>
      </c>
      <c r="GG18" s="67">
        <v>0.16</v>
      </c>
      <c r="GH18" s="67">
        <v>0.16</v>
      </c>
      <c r="GI18" s="67">
        <v>0.16</v>
      </c>
      <c r="GJ18" s="67">
        <v>0</v>
      </c>
      <c r="GK18" s="77">
        <v>0</v>
      </c>
    </row>
    <row r="19" spans="1:193" s="14" customFormat="1" ht="48.75" customHeight="1" x14ac:dyDescent="0.25">
      <c r="CU19" s="74" t="str">
        <f>""</f>
        <v/>
      </c>
      <c r="CV19" s="75" t="s">
        <v>106</v>
      </c>
      <c r="CW19" s="76" t="str">
        <f>"250/12,5/10"</f>
        <v>250/12,5/10</v>
      </c>
      <c r="CX19" s="76">
        <v>4.78</v>
      </c>
      <c r="CY19" s="76">
        <v>3.26</v>
      </c>
      <c r="CZ19" s="76">
        <v>9.39</v>
      </c>
      <c r="DA19" s="76">
        <v>0.11</v>
      </c>
      <c r="DB19" s="76">
        <v>14.08</v>
      </c>
      <c r="DC19" s="76">
        <v>127.88481000000003</v>
      </c>
      <c r="DD19" s="76">
        <v>3.89</v>
      </c>
      <c r="DE19" s="76">
        <v>0.13</v>
      </c>
      <c r="DF19" s="76">
        <v>1.19</v>
      </c>
      <c r="DG19" s="76">
        <v>0</v>
      </c>
      <c r="DH19" s="76">
        <v>9.5299999999999994</v>
      </c>
      <c r="DI19" s="76">
        <v>2.37</v>
      </c>
      <c r="DJ19" s="76">
        <v>2.19</v>
      </c>
      <c r="DK19" s="76">
        <v>0</v>
      </c>
      <c r="DL19" s="76">
        <v>0</v>
      </c>
      <c r="DM19" s="76">
        <v>0.34</v>
      </c>
      <c r="DN19" s="76">
        <v>1.48</v>
      </c>
      <c r="DO19" s="76">
        <v>14.78</v>
      </c>
      <c r="DP19" s="76">
        <v>212.6</v>
      </c>
      <c r="DQ19" s="76">
        <v>35.25</v>
      </c>
      <c r="DR19" s="76">
        <v>20.13</v>
      </c>
      <c r="DS19" s="76">
        <v>59.25</v>
      </c>
      <c r="DT19" s="76">
        <v>1.21</v>
      </c>
      <c r="DU19" s="76">
        <v>22.25</v>
      </c>
      <c r="DV19" s="76">
        <v>1293.5999999999999</v>
      </c>
      <c r="DW19" s="76">
        <v>260.10000000000002</v>
      </c>
      <c r="DX19" s="76">
        <v>0.26</v>
      </c>
      <c r="DY19" s="76">
        <v>0.03</v>
      </c>
      <c r="DZ19" s="76">
        <v>0.05</v>
      </c>
      <c r="EA19" s="76">
        <v>1.1200000000000001</v>
      </c>
      <c r="EB19" s="76">
        <v>0.92</v>
      </c>
      <c r="EC19" s="76">
        <v>5.69</v>
      </c>
      <c r="ED19" s="77">
        <v>0</v>
      </c>
      <c r="EE19" s="77">
        <v>37.94</v>
      </c>
      <c r="EF19" s="77">
        <v>40.28</v>
      </c>
      <c r="EG19" s="77">
        <v>70.16</v>
      </c>
      <c r="EH19" s="77">
        <v>74.7</v>
      </c>
      <c r="EI19" s="77">
        <v>20.12</v>
      </c>
      <c r="EJ19" s="77">
        <v>47.34</v>
      </c>
      <c r="EK19" s="77">
        <v>14.36</v>
      </c>
      <c r="EL19" s="77">
        <v>46.94</v>
      </c>
      <c r="EM19" s="77">
        <v>48.06</v>
      </c>
      <c r="EN19" s="77">
        <v>76.239999999999995</v>
      </c>
      <c r="EO19" s="77">
        <v>189.1</v>
      </c>
      <c r="EP19" s="77">
        <v>20.36</v>
      </c>
      <c r="EQ19" s="77">
        <v>35.46</v>
      </c>
      <c r="ER19" s="77">
        <v>256.74</v>
      </c>
      <c r="ES19" s="77">
        <v>15.3</v>
      </c>
      <c r="ET19" s="77">
        <v>61.02</v>
      </c>
      <c r="EU19" s="77">
        <v>55.04</v>
      </c>
      <c r="EV19" s="77">
        <v>45.72</v>
      </c>
      <c r="EW19" s="77">
        <v>14.36</v>
      </c>
      <c r="EX19" s="77">
        <v>0.19</v>
      </c>
      <c r="EY19" s="77">
        <v>0.06</v>
      </c>
      <c r="EZ19" s="77">
        <v>0.04</v>
      </c>
      <c r="FA19" s="77">
        <v>0.1</v>
      </c>
      <c r="FB19" s="77">
        <v>0.12</v>
      </c>
      <c r="FC19" s="77">
        <v>0.52</v>
      </c>
      <c r="FD19" s="77">
        <v>0.02</v>
      </c>
      <c r="FE19" s="77">
        <v>1.22</v>
      </c>
      <c r="FF19" s="77">
        <v>0.01</v>
      </c>
      <c r="FG19" s="77">
        <v>0.44</v>
      </c>
      <c r="FH19" s="77">
        <v>0.02</v>
      </c>
      <c r="FI19" s="77">
        <v>0</v>
      </c>
      <c r="FJ19" s="77">
        <v>0</v>
      </c>
      <c r="FK19" s="77">
        <v>0.03</v>
      </c>
      <c r="FL19" s="77">
        <v>0.15</v>
      </c>
      <c r="FM19" s="77">
        <v>1.22</v>
      </c>
      <c r="FN19" s="77">
        <v>0</v>
      </c>
      <c r="FO19" s="77">
        <v>0</v>
      </c>
      <c r="FP19" s="77">
        <v>0.08</v>
      </c>
      <c r="FQ19" s="77">
        <v>0.02</v>
      </c>
      <c r="FR19" s="77">
        <v>0.03</v>
      </c>
      <c r="FS19" s="77">
        <v>0</v>
      </c>
      <c r="FT19" s="77">
        <v>0</v>
      </c>
      <c r="FU19" s="77">
        <v>0</v>
      </c>
      <c r="FV19" s="77">
        <v>291.99</v>
      </c>
      <c r="FW19" s="78"/>
      <c r="FX19" s="78"/>
      <c r="FY19" s="77">
        <v>237.85</v>
      </c>
      <c r="FZ19" s="77"/>
      <c r="GA19" s="77">
        <v>0</v>
      </c>
      <c r="GB19" s="77">
        <v>0</v>
      </c>
      <c r="GC19" s="77">
        <v>0</v>
      </c>
      <c r="GD19" s="77">
        <v>0</v>
      </c>
      <c r="GE19" s="77">
        <v>0</v>
      </c>
      <c r="GF19" s="77">
        <v>0</v>
      </c>
      <c r="GG19" s="77">
        <v>0</v>
      </c>
      <c r="GH19" s="77">
        <v>0</v>
      </c>
      <c r="GI19" s="77">
        <v>0</v>
      </c>
      <c r="GJ19" s="77">
        <v>2.5</v>
      </c>
      <c r="GK19" s="77">
        <v>0.25</v>
      </c>
    </row>
    <row r="20" spans="1:193" s="14" customFormat="1" ht="34.5" customHeight="1" x14ac:dyDescent="0.25">
      <c r="CU20" s="74"/>
      <c r="CV20" s="75" t="s">
        <v>158</v>
      </c>
      <c r="CW20" s="76" t="s">
        <v>159</v>
      </c>
      <c r="CX20" s="76">
        <v>8.56</v>
      </c>
      <c r="CY20" s="76">
        <v>0</v>
      </c>
      <c r="CZ20" s="76">
        <v>9.66</v>
      </c>
      <c r="DA20" s="76">
        <v>0</v>
      </c>
      <c r="DB20" s="76">
        <v>10.35</v>
      </c>
      <c r="DC20" s="76">
        <v>164.2</v>
      </c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8"/>
      <c r="FX20" s="78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</row>
    <row r="21" spans="1:193" s="14" customFormat="1" ht="29.25" customHeight="1" x14ac:dyDescent="0.25">
      <c r="CU21" s="79" t="str">
        <f>""</f>
        <v/>
      </c>
      <c r="CV21" s="80" t="s">
        <v>160</v>
      </c>
      <c r="CW21" s="81" t="str">
        <f>"150"</f>
        <v>150</v>
      </c>
      <c r="CX21" s="81">
        <v>4.92</v>
      </c>
      <c r="CY21" s="81">
        <v>0.03</v>
      </c>
      <c r="CZ21" s="81">
        <v>4.32</v>
      </c>
      <c r="DA21" s="81">
        <v>0.62</v>
      </c>
      <c r="DB21" s="81">
        <v>29.93</v>
      </c>
      <c r="DC21" s="81">
        <v>177.8566322625</v>
      </c>
      <c r="DD21" s="81">
        <v>2.89</v>
      </c>
      <c r="DE21" s="81">
        <v>0.13</v>
      </c>
      <c r="DF21" s="81">
        <v>0</v>
      </c>
      <c r="DG21" s="81">
        <v>0</v>
      </c>
      <c r="DH21" s="81">
        <v>0.76</v>
      </c>
      <c r="DI21" s="81">
        <v>27.65</v>
      </c>
      <c r="DJ21" s="81">
        <v>1.51</v>
      </c>
      <c r="DK21" s="81">
        <v>0</v>
      </c>
      <c r="DL21" s="81">
        <v>0</v>
      </c>
      <c r="DM21" s="81">
        <v>0</v>
      </c>
      <c r="DN21" s="81">
        <v>2.75</v>
      </c>
      <c r="DO21" s="81">
        <v>725.48</v>
      </c>
      <c r="DP21" s="81">
        <v>44.03</v>
      </c>
      <c r="DQ21" s="81">
        <v>15.32</v>
      </c>
      <c r="DR21" s="81">
        <v>6.68</v>
      </c>
      <c r="DS21" s="81">
        <v>36.299999999999997</v>
      </c>
      <c r="DT21" s="81">
        <v>0.69</v>
      </c>
      <c r="DU21" s="81">
        <v>18.41</v>
      </c>
      <c r="DV21" s="81">
        <v>15.81</v>
      </c>
      <c r="DW21" s="81">
        <v>33.96</v>
      </c>
      <c r="DX21" s="81">
        <v>0.8</v>
      </c>
      <c r="DY21" s="81">
        <v>0.04</v>
      </c>
      <c r="DZ21" s="81">
        <v>0.02</v>
      </c>
      <c r="EA21" s="81">
        <v>0.36</v>
      </c>
      <c r="EB21" s="81">
        <v>1.46</v>
      </c>
      <c r="EC21" s="81">
        <v>0</v>
      </c>
      <c r="ED21" s="67">
        <v>0</v>
      </c>
      <c r="EE21" s="67">
        <v>213.27</v>
      </c>
      <c r="EF21" s="67">
        <v>194.96</v>
      </c>
      <c r="EG21" s="67">
        <v>365.29</v>
      </c>
      <c r="EH21" s="67">
        <v>114.05</v>
      </c>
      <c r="EI21" s="67">
        <v>69.569999999999993</v>
      </c>
      <c r="EJ21" s="67">
        <v>141.32</v>
      </c>
      <c r="EK21" s="67">
        <v>46.3</v>
      </c>
      <c r="EL21" s="67">
        <v>226.64</v>
      </c>
      <c r="EM21" s="67">
        <v>149.83000000000001</v>
      </c>
      <c r="EN21" s="67">
        <v>180.72</v>
      </c>
      <c r="EO21" s="67">
        <v>154.97</v>
      </c>
      <c r="EP21" s="67">
        <v>91.04</v>
      </c>
      <c r="EQ21" s="67">
        <v>158.4</v>
      </c>
      <c r="ER21" s="67">
        <v>1391.28</v>
      </c>
      <c r="ES21" s="67">
        <v>0</v>
      </c>
      <c r="ET21" s="67">
        <v>438.39</v>
      </c>
      <c r="EU21" s="67">
        <v>227.03</v>
      </c>
      <c r="EV21" s="67">
        <v>113.95</v>
      </c>
      <c r="EW21" s="67">
        <v>90.26</v>
      </c>
      <c r="EX21" s="67">
        <v>0.17</v>
      </c>
      <c r="EY21" s="67">
        <v>0.04</v>
      </c>
      <c r="EZ21" s="67">
        <v>0.03</v>
      </c>
      <c r="FA21" s="67">
        <v>0.09</v>
      </c>
      <c r="FB21" s="67">
        <v>0.11</v>
      </c>
      <c r="FC21" s="67">
        <v>0.36</v>
      </c>
      <c r="FD21" s="67">
        <v>0</v>
      </c>
      <c r="FE21" s="67">
        <v>1.2</v>
      </c>
      <c r="FF21" s="67">
        <v>0</v>
      </c>
      <c r="FG21" s="67">
        <v>0.35</v>
      </c>
      <c r="FH21" s="67">
        <v>0</v>
      </c>
      <c r="FI21" s="67">
        <v>0</v>
      </c>
      <c r="FJ21" s="67">
        <v>0</v>
      </c>
      <c r="FK21" s="67">
        <v>0.04</v>
      </c>
      <c r="FL21" s="67">
        <v>0.14000000000000001</v>
      </c>
      <c r="FM21" s="67">
        <v>1.05</v>
      </c>
      <c r="FN21" s="67">
        <v>0</v>
      </c>
      <c r="FO21" s="67">
        <v>0</v>
      </c>
      <c r="FP21" s="67">
        <v>0.24</v>
      </c>
      <c r="FQ21" s="67">
        <v>0.01</v>
      </c>
      <c r="FR21" s="67">
        <v>0</v>
      </c>
      <c r="FS21" s="67">
        <v>0</v>
      </c>
      <c r="FT21" s="67">
        <v>0</v>
      </c>
      <c r="FU21" s="67">
        <v>0</v>
      </c>
      <c r="FV21" s="67">
        <v>306.57</v>
      </c>
      <c r="FW21" s="82"/>
      <c r="FX21" s="82"/>
      <c r="FY21" s="67">
        <v>21.04</v>
      </c>
      <c r="FZ21" s="67"/>
      <c r="GA21" s="67">
        <v>0</v>
      </c>
      <c r="GB21" s="67">
        <v>0</v>
      </c>
      <c r="GC21" s="67">
        <v>0</v>
      </c>
      <c r="GD21" s="67">
        <v>0</v>
      </c>
      <c r="GE21" s="67">
        <v>0</v>
      </c>
      <c r="GF21" s="67">
        <v>0</v>
      </c>
      <c r="GG21" s="67">
        <v>0</v>
      </c>
      <c r="GH21" s="67">
        <v>0</v>
      </c>
      <c r="GI21" s="67">
        <v>0</v>
      </c>
      <c r="GJ21" s="67">
        <v>0</v>
      </c>
      <c r="GK21" s="67">
        <v>2.4900000000000002</v>
      </c>
    </row>
    <row r="22" spans="1:193" s="14" customFormat="1" ht="21" customHeight="1" x14ac:dyDescent="0.25">
      <c r="CU22" s="74" t="str">
        <f>""</f>
        <v/>
      </c>
      <c r="CV22" s="75" t="s">
        <v>162</v>
      </c>
      <c r="CW22" s="76" t="str">
        <f>"200"</f>
        <v>200</v>
      </c>
      <c r="CX22" s="76">
        <v>0.3</v>
      </c>
      <c r="CY22" s="76">
        <v>0</v>
      </c>
      <c r="CZ22" s="76">
        <v>0.12</v>
      </c>
      <c r="DA22" s="76">
        <v>0.12</v>
      </c>
      <c r="DB22" s="76">
        <v>27.84</v>
      </c>
      <c r="DC22" s="76">
        <v>106.1</v>
      </c>
      <c r="DD22" s="76">
        <v>0.04</v>
      </c>
      <c r="DE22" s="76">
        <v>0</v>
      </c>
      <c r="DF22" s="76">
        <v>0</v>
      </c>
      <c r="DG22" s="76">
        <v>0</v>
      </c>
      <c r="DH22" s="76">
        <v>30.52</v>
      </c>
      <c r="DI22" s="76">
        <v>0.28999999999999998</v>
      </c>
      <c r="DJ22" s="76">
        <v>0.66</v>
      </c>
      <c r="DK22" s="76">
        <v>0</v>
      </c>
      <c r="DL22" s="76">
        <v>0</v>
      </c>
      <c r="DM22" s="76">
        <v>0.32</v>
      </c>
      <c r="DN22" s="76">
        <v>0.23</v>
      </c>
      <c r="DO22" s="76">
        <v>10.7</v>
      </c>
      <c r="DP22" s="76">
        <v>98.65</v>
      </c>
      <c r="DQ22" s="76">
        <v>6.42</v>
      </c>
      <c r="DR22" s="76">
        <v>3.13</v>
      </c>
      <c r="DS22" s="76">
        <v>3.83</v>
      </c>
      <c r="DT22" s="76">
        <v>0.84</v>
      </c>
      <c r="DU22" s="76">
        <v>0</v>
      </c>
      <c r="DV22" s="76">
        <v>9.6</v>
      </c>
      <c r="DW22" s="76">
        <v>2</v>
      </c>
      <c r="DX22" s="76">
        <v>0.08</v>
      </c>
      <c r="DY22" s="76">
        <v>0.01</v>
      </c>
      <c r="DZ22" s="76">
        <v>0.01</v>
      </c>
      <c r="EA22" s="76">
        <v>0.1</v>
      </c>
      <c r="EB22" s="76">
        <v>0.16</v>
      </c>
      <c r="EC22" s="76">
        <v>1.6</v>
      </c>
      <c r="ED22" s="77">
        <v>0</v>
      </c>
      <c r="EE22" s="77">
        <v>4.51</v>
      </c>
      <c r="EF22" s="77">
        <v>4.8899999999999997</v>
      </c>
      <c r="EG22" s="77">
        <v>27.17</v>
      </c>
      <c r="EH22" s="77">
        <v>34.97</v>
      </c>
      <c r="EI22" s="77">
        <v>11.56</v>
      </c>
      <c r="EJ22" s="77">
        <v>23.88</v>
      </c>
      <c r="EK22" s="77">
        <v>5.08</v>
      </c>
      <c r="EL22" s="77">
        <v>21.71</v>
      </c>
      <c r="EM22" s="77">
        <v>15.98</v>
      </c>
      <c r="EN22" s="77">
        <v>25.19</v>
      </c>
      <c r="EO22" s="77">
        <v>49.63</v>
      </c>
      <c r="EP22" s="77">
        <v>8.5500000000000007</v>
      </c>
      <c r="EQ22" s="77">
        <v>12.88</v>
      </c>
      <c r="ER22" s="77">
        <v>83.47</v>
      </c>
      <c r="ES22" s="77">
        <v>0</v>
      </c>
      <c r="ET22" s="77">
        <v>12.22</v>
      </c>
      <c r="EU22" s="77">
        <v>13.35</v>
      </c>
      <c r="EV22" s="77">
        <v>12.69</v>
      </c>
      <c r="EW22" s="77">
        <v>6.11</v>
      </c>
      <c r="EX22" s="77">
        <v>0</v>
      </c>
      <c r="EY22" s="77">
        <v>0</v>
      </c>
      <c r="EZ22" s="77">
        <v>0</v>
      </c>
      <c r="FA22" s="77">
        <v>0</v>
      </c>
      <c r="FB22" s="77">
        <v>0</v>
      </c>
      <c r="FC22" s="77">
        <v>0</v>
      </c>
      <c r="FD22" s="77">
        <v>0</v>
      </c>
      <c r="FE22" s="77">
        <v>0.05</v>
      </c>
      <c r="FF22" s="77">
        <v>0</v>
      </c>
      <c r="FG22" s="77">
        <v>0</v>
      </c>
      <c r="FH22" s="77">
        <v>0</v>
      </c>
      <c r="FI22" s="77">
        <v>0</v>
      </c>
      <c r="FJ22" s="77">
        <v>0</v>
      </c>
      <c r="FK22" s="77">
        <v>0</v>
      </c>
      <c r="FL22" s="77">
        <v>0</v>
      </c>
      <c r="FM22" s="77">
        <v>0.04</v>
      </c>
      <c r="FN22" s="77">
        <v>0</v>
      </c>
      <c r="FO22" s="77">
        <v>0</v>
      </c>
      <c r="FP22" s="77">
        <v>0.16</v>
      </c>
      <c r="FQ22" s="77">
        <v>0.01</v>
      </c>
      <c r="FR22" s="77">
        <v>0</v>
      </c>
      <c r="FS22" s="77">
        <v>0</v>
      </c>
      <c r="FT22" s="77">
        <v>0</v>
      </c>
      <c r="FU22" s="77">
        <v>0</v>
      </c>
      <c r="FV22" s="77">
        <v>196.55</v>
      </c>
      <c r="FW22" s="78"/>
      <c r="FX22" s="78"/>
      <c r="FY22" s="77">
        <v>1.6</v>
      </c>
      <c r="FZ22" s="77"/>
      <c r="GA22" s="77">
        <v>0</v>
      </c>
      <c r="GB22" s="77">
        <v>0</v>
      </c>
      <c r="GC22" s="77">
        <v>0</v>
      </c>
      <c r="GD22" s="77">
        <v>0</v>
      </c>
      <c r="GE22" s="77">
        <v>0</v>
      </c>
      <c r="GF22" s="77">
        <v>0</v>
      </c>
      <c r="GG22" s="77">
        <v>0</v>
      </c>
      <c r="GH22" s="77">
        <v>0</v>
      </c>
      <c r="GI22" s="77">
        <v>0</v>
      </c>
      <c r="GJ22" s="77">
        <v>30</v>
      </c>
      <c r="GK22" s="77">
        <v>0</v>
      </c>
    </row>
    <row r="23" spans="1:193" s="14" customFormat="1" ht="18" customHeight="1" x14ac:dyDescent="0.25">
      <c r="CU23" s="74" t="str">
        <f>""</f>
        <v/>
      </c>
      <c r="CV23" s="75" t="s">
        <v>161</v>
      </c>
      <c r="CW23" s="76" t="str">
        <f>"30"</f>
        <v>30</v>
      </c>
      <c r="CX23" s="76">
        <v>2.09</v>
      </c>
      <c r="CY23" s="76">
        <v>0</v>
      </c>
      <c r="CZ23" s="76">
        <v>0.32</v>
      </c>
      <c r="DA23" s="76">
        <v>0</v>
      </c>
      <c r="DB23" s="76">
        <v>11.17</v>
      </c>
      <c r="DC23" s="92">
        <v>56.977769999999992</v>
      </c>
      <c r="DD23" s="76">
        <v>0</v>
      </c>
      <c r="DE23" s="76">
        <v>0</v>
      </c>
      <c r="DF23" s="76">
        <v>0</v>
      </c>
      <c r="DG23" s="76">
        <v>0</v>
      </c>
      <c r="DH23" s="76">
        <v>0</v>
      </c>
      <c r="DI23" s="76">
        <v>11.17</v>
      </c>
      <c r="DJ23" s="76">
        <v>0</v>
      </c>
      <c r="DK23" s="76">
        <v>0</v>
      </c>
      <c r="DL23" s="76">
        <v>0</v>
      </c>
      <c r="DM23" s="76">
        <v>0</v>
      </c>
      <c r="DN23" s="76">
        <v>0</v>
      </c>
      <c r="DO23" s="76">
        <v>0</v>
      </c>
      <c r="DP23" s="76">
        <v>0</v>
      </c>
      <c r="DQ23" s="76">
        <v>0</v>
      </c>
      <c r="DR23" s="76">
        <v>0</v>
      </c>
      <c r="DS23" s="76">
        <v>0</v>
      </c>
      <c r="DT23" s="76">
        <v>0</v>
      </c>
      <c r="DU23" s="76">
        <v>0</v>
      </c>
      <c r="DV23" s="76">
        <v>0</v>
      </c>
      <c r="DW23" s="76">
        <v>0</v>
      </c>
      <c r="DX23" s="76">
        <v>0</v>
      </c>
      <c r="DY23" s="76">
        <v>0</v>
      </c>
      <c r="DZ23" s="76">
        <v>0</v>
      </c>
      <c r="EA23" s="76">
        <v>0</v>
      </c>
      <c r="EB23" s="76">
        <v>0</v>
      </c>
      <c r="EC23" s="76">
        <v>0</v>
      </c>
      <c r="ED23" s="77">
        <v>0</v>
      </c>
      <c r="EE23" s="77">
        <v>0</v>
      </c>
      <c r="EF23" s="77">
        <v>0</v>
      </c>
      <c r="EG23" s="77">
        <v>0</v>
      </c>
      <c r="EH23" s="77">
        <v>0</v>
      </c>
      <c r="EI23" s="77">
        <v>0</v>
      </c>
      <c r="EJ23" s="77">
        <v>0</v>
      </c>
      <c r="EK23" s="77">
        <v>0</v>
      </c>
      <c r="EL23" s="77">
        <v>0</v>
      </c>
      <c r="EM23" s="77">
        <v>0</v>
      </c>
      <c r="EN23" s="77">
        <v>0</v>
      </c>
      <c r="EO23" s="77">
        <v>0</v>
      </c>
      <c r="EP23" s="77">
        <v>0</v>
      </c>
      <c r="EQ23" s="77">
        <v>0</v>
      </c>
      <c r="ER23" s="77">
        <v>0</v>
      </c>
      <c r="ES23" s="77">
        <v>0</v>
      </c>
      <c r="ET23" s="77">
        <v>0</v>
      </c>
      <c r="EU23" s="77">
        <v>0</v>
      </c>
      <c r="EV23" s="77">
        <v>0</v>
      </c>
      <c r="EW23" s="77">
        <v>0</v>
      </c>
      <c r="EX23" s="77">
        <v>0</v>
      </c>
      <c r="EY23" s="77">
        <v>0</v>
      </c>
      <c r="EZ23" s="77">
        <v>0</v>
      </c>
      <c r="FA23" s="77">
        <v>0</v>
      </c>
      <c r="FB23" s="77">
        <v>0</v>
      </c>
      <c r="FC23" s="77">
        <v>0</v>
      </c>
      <c r="FD23" s="77">
        <v>0</v>
      </c>
      <c r="FE23" s="77">
        <v>0</v>
      </c>
      <c r="FF23" s="77">
        <v>0</v>
      </c>
      <c r="FG23" s="77">
        <v>0</v>
      </c>
      <c r="FH23" s="77">
        <v>0</v>
      </c>
      <c r="FI23" s="77">
        <v>0</v>
      </c>
      <c r="FJ23" s="77">
        <v>0</v>
      </c>
      <c r="FK23" s="77">
        <v>0</v>
      </c>
      <c r="FL23" s="77">
        <v>0</v>
      </c>
      <c r="FM23" s="77">
        <v>0</v>
      </c>
      <c r="FN23" s="77">
        <v>0</v>
      </c>
      <c r="FO23" s="77">
        <v>0</v>
      </c>
      <c r="FP23" s="77">
        <v>0</v>
      </c>
      <c r="FQ23" s="77">
        <v>0</v>
      </c>
      <c r="FR23" s="77">
        <v>0</v>
      </c>
      <c r="FS23" s="77">
        <v>0</v>
      </c>
      <c r="FT23" s="77">
        <v>0</v>
      </c>
      <c r="FU23" s="77">
        <v>0</v>
      </c>
      <c r="FV23" s="77">
        <v>10.68</v>
      </c>
      <c r="FW23" s="78"/>
      <c r="FX23" s="78"/>
      <c r="FY23" s="77">
        <v>0</v>
      </c>
      <c r="FZ23" s="77"/>
      <c r="GA23" s="77">
        <v>0</v>
      </c>
      <c r="GB23" s="77">
        <v>0</v>
      </c>
      <c r="GC23" s="77">
        <v>0</v>
      </c>
      <c r="GD23" s="77">
        <v>0</v>
      </c>
      <c r="GE23" s="77">
        <v>0</v>
      </c>
      <c r="GF23" s="77">
        <v>0</v>
      </c>
      <c r="GG23" s="77">
        <v>0</v>
      </c>
      <c r="GH23" s="77">
        <v>0</v>
      </c>
      <c r="GI23" s="77">
        <v>0</v>
      </c>
      <c r="GJ23" s="77">
        <v>0</v>
      </c>
      <c r="GK23" s="77">
        <v>0</v>
      </c>
    </row>
    <row r="24" spans="1:193" s="13" customFormat="1" x14ac:dyDescent="0.25">
      <c r="CU24" s="79" t="str">
        <f>""</f>
        <v/>
      </c>
      <c r="CV24" s="80" t="s">
        <v>107</v>
      </c>
      <c r="CW24" s="81" t="str">
        <f>"30"</f>
        <v>30</v>
      </c>
      <c r="CX24" s="81">
        <v>2.14</v>
      </c>
      <c r="CY24" s="81">
        <v>0</v>
      </c>
      <c r="CZ24" s="81">
        <v>0.24</v>
      </c>
      <c r="DA24" s="81">
        <v>0.27</v>
      </c>
      <c r="DB24" s="81">
        <v>12.8</v>
      </c>
      <c r="DC24" s="81">
        <v>63.271619999999999</v>
      </c>
      <c r="DD24" s="81">
        <v>0.06</v>
      </c>
      <c r="DE24" s="81">
        <v>0</v>
      </c>
      <c r="DF24" s="81">
        <v>0</v>
      </c>
      <c r="DG24" s="81">
        <v>0</v>
      </c>
      <c r="DH24" s="81">
        <v>0.3</v>
      </c>
      <c r="DI24" s="81">
        <v>12.45</v>
      </c>
      <c r="DJ24" s="81">
        <v>0.05</v>
      </c>
      <c r="DK24" s="81">
        <v>0</v>
      </c>
      <c r="DL24" s="81">
        <v>0</v>
      </c>
      <c r="DM24" s="81">
        <v>0.09</v>
      </c>
      <c r="DN24" s="81">
        <v>0.54</v>
      </c>
      <c r="DO24" s="81">
        <v>113.4</v>
      </c>
      <c r="DP24" s="81">
        <v>35.11</v>
      </c>
      <c r="DQ24" s="81">
        <v>6.07</v>
      </c>
      <c r="DR24" s="81">
        <v>8.61</v>
      </c>
      <c r="DS24" s="81">
        <v>22.71</v>
      </c>
      <c r="DT24" s="81">
        <v>0.52</v>
      </c>
      <c r="DU24" s="81">
        <v>0</v>
      </c>
      <c r="DV24" s="81">
        <v>0</v>
      </c>
      <c r="DW24" s="81">
        <v>0</v>
      </c>
      <c r="DX24" s="81">
        <v>0.39</v>
      </c>
      <c r="DY24" s="81">
        <v>0.03</v>
      </c>
      <c r="DZ24" s="81">
        <v>0.01</v>
      </c>
      <c r="EA24" s="81">
        <v>0.38</v>
      </c>
      <c r="EB24" s="81">
        <v>0.93</v>
      </c>
      <c r="EC24" s="81">
        <v>0</v>
      </c>
      <c r="ED24" s="67">
        <v>0</v>
      </c>
      <c r="EE24" s="67">
        <v>103.49</v>
      </c>
      <c r="EF24" s="67">
        <v>107.72</v>
      </c>
      <c r="EG24" s="67">
        <v>164.97</v>
      </c>
      <c r="EH24" s="67">
        <v>54.71</v>
      </c>
      <c r="EI24" s="67">
        <v>32.43</v>
      </c>
      <c r="EJ24" s="67">
        <v>64.86</v>
      </c>
      <c r="EK24" s="67">
        <v>24.53</v>
      </c>
      <c r="EL24" s="67">
        <v>117.31</v>
      </c>
      <c r="EM24" s="67">
        <v>72.760000000000005</v>
      </c>
      <c r="EN24" s="67">
        <v>101.52</v>
      </c>
      <c r="EO24" s="67">
        <v>83.75</v>
      </c>
      <c r="EP24" s="67">
        <v>43.99</v>
      </c>
      <c r="EQ24" s="67">
        <v>77.83</v>
      </c>
      <c r="ER24" s="67">
        <v>650.86</v>
      </c>
      <c r="ES24" s="67">
        <v>0</v>
      </c>
      <c r="ET24" s="67">
        <v>212.06</v>
      </c>
      <c r="EU24" s="67">
        <v>92.21</v>
      </c>
      <c r="EV24" s="67">
        <v>61.19</v>
      </c>
      <c r="EW24" s="67">
        <v>48.5</v>
      </c>
      <c r="EX24" s="67">
        <v>0</v>
      </c>
      <c r="EY24" s="67">
        <v>0</v>
      </c>
      <c r="EZ24" s="67">
        <v>0</v>
      </c>
      <c r="FA24" s="67">
        <v>0</v>
      </c>
      <c r="FB24" s="67">
        <v>0</v>
      </c>
      <c r="FC24" s="67">
        <v>0</v>
      </c>
      <c r="FD24" s="67">
        <v>0</v>
      </c>
      <c r="FE24" s="67">
        <v>0.03</v>
      </c>
      <c r="FF24" s="67">
        <v>0</v>
      </c>
      <c r="FG24" s="67">
        <v>0</v>
      </c>
      <c r="FH24" s="67">
        <v>0</v>
      </c>
      <c r="FI24" s="67">
        <v>0</v>
      </c>
      <c r="FJ24" s="67">
        <v>0</v>
      </c>
      <c r="FK24" s="67">
        <v>0</v>
      </c>
      <c r="FL24" s="67">
        <v>0</v>
      </c>
      <c r="FM24" s="67">
        <v>0.02</v>
      </c>
      <c r="FN24" s="67">
        <v>0</v>
      </c>
      <c r="FO24" s="67">
        <v>0</v>
      </c>
      <c r="FP24" s="67">
        <v>0.11</v>
      </c>
      <c r="FQ24" s="67">
        <v>0.01</v>
      </c>
      <c r="FR24" s="67">
        <v>0</v>
      </c>
      <c r="FS24" s="67">
        <v>0</v>
      </c>
      <c r="FT24" s="67">
        <v>0</v>
      </c>
      <c r="FU24" s="67">
        <v>0</v>
      </c>
      <c r="FV24" s="67">
        <v>11.73</v>
      </c>
      <c r="FW24" s="82"/>
      <c r="FX24" s="82"/>
      <c r="FY24" s="67">
        <v>0</v>
      </c>
      <c r="FZ24" s="67"/>
      <c r="GA24" s="67">
        <v>0</v>
      </c>
      <c r="GB24" s="67">
        <v>0</v>
      </c>
      <c r="GC24" s="67">
        <v>0</v>
      </c>
      <c r="GD24" s="67">
        <v>570</v>
      </c>
      <c r="GE24" s="67">
        <v>219.6</v>
      </c>
      <c r="GF24" s="67">
        <v>394.8</v>
      </c>
      <c r="GG24" s="67">
        <v>4.5599999999999996</v>
      </c>
      <c r="GH24" s="67">
        <v>4.5599999999999996</v>
      </c>
      <c r="GI24" s="67">
        <v>4.5599999999999996</v>
      </c>
      <c r="GJ24" s="67">
        <v>0</v>
      </c>
      <c r="GK24" s="67">
        <v>0</v>
      </c>
    </row>
    <row r="25" spans="1:193" s="15" customForma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83"/>
      <c r="CV25" s="84" t="s">
        <v>108</v>
      </c>
      <c r="CW25" s="71">
        <v>852.5</v>
      </c>
      <c r="CX25" s="85">
        <f>SUM(CX18:CX24)</f>
        <v>23.26</v>
      </c>
      <c r="CY25" s="85">
        <f t="shared" ref="CY25:DC25" si="2">SUM(CY18:CY24)</f>
        <v>3.2899999999999996</v>
      </c>
      <c r="CZ25" s="85">
        <f t="shared" si="2"/>
        <v>24.11</v>
      </c>
      <c r="DA25" s="85">
        <f t="shared" si="2"/>
        <v>1.1800000000000002</v>
      </c>
      <c r="DB25" s="85">
        <f t="shared" si="2"/>
        <v>108.21</v>
      </c>
      <c r="DC25" s="85">
        <f t="shared" si="2"/>
        <v>705.6208322624999</v>
      </c>
      <c r="DD25" s="85">
        <v>5.79</v>
      </c>
      <c r="DE25" s="85">
        <v>8.58</v>
      </c>
      <c r="DF25" s="85">
        <v>1.19</v>
      </c>
      <c r="DG25" s="85">
        <v>0</v>
      </c>
      <c r="DH25" s="85">
        <v>40.82</v>
      </c>
      <c r="DI25" s="85">
        <v>64.58</v>
      </c>
      <c r="DJ25" s="85">
        <v>6</v>
      </c>
      <c r="DK25" s="85">
        <v>0</v>
      </c>
      <c r="DL25" s="85">
        <v>0</v>
      </c>
      <c r="DM25" s="85">
        <v>1.4</v>
      </c>
      <c r="DN25" s="85">
        <v>5.81</v>
      </c>
      <c r="DO25" s="85">
        <v>864.83</v>
      </c>
      <c r="DP25" s="85">
        <v>607.4</v>
      </c>
      <c r="DQ25" s="85">
        <v>77.17</v>
      </c>
      <c r="DR25" s="85">
        <v>89.13</v>
      </c>
      <c r="DS25" s="85">
        <v>331.5</v>
      </c>
      <c r="DT25" s="85">
        <v>4.1100000000000003</v>
      </c>
      <c r="DU25" s="85">
        <v>27.78</v>
      </c>
      <c r="DV25" s="85">
        <v>2637.02</v>
      </c>
      <c r="DW25" s="85">
        <v>530.23</v>
      </c>
      <c r="DX25" s="85">
        <v>7.12</v>
      </c>
      <c r="DY25" s="85">
        <v>0.15</v>
      </c>
      <c r="DZ25" s="85">
        <v>0.23</v>
      </c>
      <c r="EA25" s="85">
        <v>6.97</v>
      </c>
      <c r="EB25" s="85">
        <v>13.16</v>
      </c>
      <c r="EC25" s="85">
        <v>8.74</v>
      </c>
      <c r="ED25" s="86">
        <v>0</v>
      </c>
      <c r="EE25" s="86">
        <v>419.49</v>
      </c>
      <c r="EF25" s="86">
        <v>367.05</v>
      </c>
      <c r="EG25" s="86">
        <v>643.34</v>
      </c>
      <c r="EH25" s="86">
        <v>304.2</v>
      </c>
      <c r="EI25" s="86">
        <v>157.37</v>
      </c>
      <c r="EJ25" s="86">
        <v>272.5</v>
      </c>
      <c r="EK25" s="86">
        <v>104.84</v>
      </c>
      <c r="EL25" s="86">
        <v>408.17</v>
      </c>
      <c r="EM25" s="86">
        <v>380.7</v>
      </c>
      <c r="EN25" s="86">
        <v>513.49</v>
      </c>
      <c r="EO25" s="86">
        <v>647.61</v>
      </c>
      <c r="EP25" s="86">
        <v>176.75</v>
      </c>
      <c r="EQ25" s="86">
        <v>325.26</v>
      </c>
      <c r="ER25" s="86">
        <v>1716.82</v>
      </c>
      <c r="ES25" s="86">
        <v>15.3</v>
      </c>
      <c r="ET25" s="86">
        <v>491.52</v>
      </c>
      <c r="EU25" s="86">
        <v>366.41</v>
      </c>
      <c r="EV25" s="86">
        <v>297.19</v>
      </c>
      <c r="EW25" s="86">
        <v>153.44</v>
      </c>
      <c r="EX25" s="86">
        <v>0.19</v>
      </c>
      <c r="EY25" s="86">
        <v>0.06</v>
      </c>
      <c r="EZ25" s="86">
        <v>0.04</v>
      </c>
      <c r="FA25" s="86">
        <v>0.1</v>
      </c>
      <c r="FB25" s="86">
        <v>0.12</v>
      </c>
      <c r="FC25" s="86">
        <v>0.53</v>
      </c>
      <c r="FD25" s="86">
        <v>0.02</v>
      </c>
      <c r="FE25" s="86">
        <v>2.13</v>
      </c>
      <c r="FF25" s="86">
        <v>0.01</v>
      </c>
      <c r="FG25" s="86">
        <v>0.98</v>
      </c>
      <c r="FH25" s="86">
        <v>0.05</v>
      </c>
      <c r="FI25" s="86">
        <v>0.09</v>
      </c>
      <c r="FJ25" s="86">
        <v>0</v>
      </c>
      <c r="FK25" s="86">
        <v>0.03</v>
      </c>
      <c r="FL25" s="86">
        <v>0.15</v>
      </c>
      <c r="FM25" s="86">
        <v>4.38</v>
      </c>
      <c r="FN25" s="86">
        <v>0</v>
      </c>
      <c r="FO25" s="86">
        <v>0</v>
      </c>
      <c r="FP25" s="86">
        <v>7.61</v>
      </c>
      <c r="FQ25" s="86">
        <v>0.02</v>
      </c>
      <c r="FR25" s="86">
        <v>0.03</v>
      </c>
      <c r="FS25" s="86">
        <v>0</v>
      </c>
      <c r="FT25" s="86">
        <v>0</v>
      </c>
      <c r="FU25" s="86">
        <v>0</v>
      </c>
      <c r="FV25" s="86">
        <v>664.72</v>
      </c>
      <c r="FW25" s="73"/>
      <c r="FX25" s="73">
        <f>$DC$25/$DC$26*100</f>
        <v>49.651047894853491</v>
      </c>
      <c r="FY25" s="86">
        <v>467.28</v>
      </c>
      <c r="FZ25" s="86"/>
      <c r="GA25" s="86">
        <v>0</v>
      </c>
      <c r="GB25" s="86">
        <v>0</v>
      </c>
      <c r="GC25" s="86">
        <v>0</v>
      </c>
      <c r="GD25" s="86">
        <v>570</v>
      </c>
      <c r="GE25" s="86">
        <v>219.6</v>
      </c>
      <c r="GF25" s="86">
        <v>394.8</v>
      </c>
      <c r="GG25" s="86">
        <v>4.5599999999999996</v>
      </c>
      <c r="GH25" s="86">
        <v>4.5599999999999996</v>
      </c>
      <c r="GI25" s="86">
        <v>4.5599999999999996</v>
      </c>
      <c r="GJ25" s="86">
        <v>26.5</v>
      </c>
      <c r="GK25" s="86">
        <v>0.25</v>
      </c>
    </row>
    <row r="26" spans="1:193" s="15" customFormat="1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83"/>
      <c r="CV26" s="84" t="s">
        <v>109</v>
      </c>
      <c r="CW26" s="85"/>
      <c r="CX26" s="85">
        <v>42.21</v>
      </c>
      <c r="CY26" s="85">
        <v>14.22</v>
      </c>
      <c r="CZ26" s="85">
        <v>46.5</v>
      </c>
      <c r="DA26" s="85">
        <v>18.57</v>
      </c>
      <c r="DB26" s="85">
        <v>184.53</v>
      </c>
      <c r="DC26" s="85">
        <v>1421.16</v>
      </c>
      <c r="DD26" s="85">
        <v>20.59</v>
      </c>
      <c r="DE26" s="85">
        <v>11.33</v>
      </c>
      <c r="DF26" s="85">
        <v>1.19</v>
      </c>
      <c r="DG26" s="85">
        <v>0</v>
      </c>
      <c r="DH26" s="85">
        <v>65.98</v>
      </c>
      <c r="DI26" s="85">
        <v>110.06</v>
      </c>
      <c r="DJ26" s="85">
        <v>8.49</v>
      </c>
      <c r="DK26" s="85">
        <v>0</v>
      </c>
      <c r="DL26" s="85">
        <v>0</v>
      </c>
      <c r="DM26" s="85">
        <v>2.48</v>
      </c>
      <c r="DN26" s="85">
        <v>8.86</v>
      </c>
      <c r="DO26" s="85">
        <v>1442.51</v>
      </c>
      <c r="DP26" s="85">
        <v>989.5</v>
      </c>
      <c r="DQ26" s="85">
        <v>467.49</v>
      </c>
      <c r="DR26" s="85">
        <v>156</v>
      </c>
      <c r="DS26" s="85">
        <v>672.83</v>
      </c>
      <c r="DT26" s="85">
        <v>5.91</v>
      </c>
      <c r="DU26" s="85">
        <v>155.36000000000001</v>
      </c>
      <c r="DV26" s="85">
        <v>2788.59</v>
      </c>
      <c r="DW26" s="85">
        <v>744.02</v>
      </c>
      <c r="DX26" s="85">
        <v>9.99</v>
      </c>
      <c r="DY26" s="85">
        <v>0.32</v>
      </c>
      <c r="DZ26" s="85">
        <v>0.49</v>
      </c>
      <c r="EA26" s="85">
        <v>8.16</v>
      </c>
      <c r="EB26" s="85">
        <v>19.100000000000001</v>
      </c>
      <c r="EC26" s="85">
        <v>13.36</v>
      </c>
      <c r="ED26" s="86">
        <v>0</v>
      </c>
      <c r="EE26" s="86">
        <v>1231.71</v>
      </c>
      <c r="EF26" s="86">
        <v>1021.72</v>
      </c>
      <c r="EG26" s="86">
        <v>2987.66</v>
      </c>
      <c r="EH26" s="86">
        <v>1354.82</v>
      </c>
      <c r="EI26" s="86">
        <v>834.06</v>
      </c>
      <c r="EJ26" s="86">
        <v>1186.95</v>
      </c>
      <c r="EK26" s="86">
        <v>502.55</v>
      </c>
      <c r="EL26" s="86">
        <v>1915.06</v>
      </c>
      <c r="EM26" s="86">
        <v>1581.16</v>
      </c>
      <c r="EN26" s="86">
        <v>2775.87</v>
      </c>
      <c r="EO26" s="86">
        <v>2984.43</v>
      </c>
      <c r="EP26" s="86">
        <v>906.08</v>
      </c>
      <c r="EQ26" s="86">
        <v>1525.97</v>
      </c>
      <c r="ER26" s="86">
        <v>8093.23</v>
      </c>
      <c r="ES26" s="86">
        <v>70.33</v>
      </c>
      <c r="ET26" s="86">
        <v>2561.91</v>
      </c>
      <c r="EU26" s="86">
        <v>1742.84</v>
      </c>
      <c r="EV26" s="86">
        <v>1350.72</v>
      </c>
      <c r="EW26" s="86">
        <v>524.64</v>
      </c>
      <c r="EX26" s="86">
        <v>1.43</v>
      </c>
      <c r="EY26" s="86">
        <v>1.36</v>
      </c>
      <c r="EZ26" s="86">
        <v>1.1299999999999999</v>
      </c>
      <c r="FA26" s="86">
        <v>2.82</v>
      </c>
      <c r="FB26" s="86">
        <v>0.79</v>
      </c>
      <c r="FC26" s="86">
        <v>2.68</v>
      </c>
      <c r="FD26" s="86">
        <v>0.12</v>
      </c>
      <c r="FE26" s="86">
        <v>10.34</v>
      </c>
      <c r="FF26" s="86">
        <v>0.04</v>
      </c>
      <c r="FG26" s="86">
        <v>3.41</v>
      </c>
      <c r="FH26" s="86">
        <v>0.78</v>
      </c>
      <c r="FI26" s="86">
        <v>0.72</v>
      </c>
      <c r="FJ26" s="86">
        <v>0</v>
      </c>
      <c r="FK26" s="86">
        <v>1.36</v>
      </c>
      <c r="FL26" s="86">
        <v>0.94</v>
      </c>
      <c r="FM26" s="86">
        <v>37.11</v>
      </c>
      <c r="FN26" s="86">
        <v>0.09</v>
      </c>
      <c r="FO26" s="86">
        <v>0</v>
      </c>
      <c r="FP26" s="86">
        <v>20.39</v>
      </c>
      <c r="FQ26" s="86">
        <v>0.69</v>
      </c>
      <c r="FR26" s="86">
        <v>0.23</v>
      </c>
      <c r="FS26" s="86">
        <v>0</v>
      </c>
      <c r="FT26" s="86">
        <v>0</v>
      </c>
      <c r="FU26" s="86">
        <v>0</v>
      </c>
      <c r="FV26" s="86">
        <v>1032.0899999999999</v>
      </c>
      <c r="FW26" s="73"/>
      <c r="FX26" s="73"/>
      <c r="FY26" s="86">
        <v>620.12</v>
      </c>
      <c r="FZ26" s="86"/>
      <c r="GA26" s="86">
        <v>8.06</v>
      </c>
      <c r="GB26" s="86">
        <v>8.06</v>
      </c>
      <c r="GC26" s="86">
        <v>8.06</v>
      </c>
      <c r="GD26" s="86">
        <v>3829.08</v>
      </c>
      <c r="GE26" s="86">
        <v>2148.83</v>
      </c>
      <c r="GF26" s="86">
        <v>2988.96</v>
      </c>
      <c r="GG26" s="86">
        <v>15.04</v>
      </c>
      <c r="GH26" s="86">
        <v>11.52</v>
      </c>
      <c r="GI26" s="86">
        <v>13.28</v>
      </c>
      <c r="GJ26" s="86">
        <v>48.93</v>
      </c>
      <c r="GK26" s="86">
        <v>0.73</v>
      </c>
    </row>
    <row r="27" spans="1:193" ht="30" x14ac:dyDescent="0.25">
      <c r="CU27" s="87"/>
      <c r="CV27" s="88" t="s">
        <v>152</v>
      </c>
      <c r="CW27" s="87"/>
      <c r="CX27" s="71">
        <v>46.199999999999996</v>
      </c>
      <c r="CY27" s="71">
        <v>0</v>
      </c>
      <c r="CZ27" s="71">
        <v>47.4</v>
      </c>
      <c r="DA27" s="71">
        <v>0</v>
      </c>
      <c r="DB27" s="71">
        <v>201</v>
      </c>
      <c r="DC27" s="71">
        <v>1410</v>
      </c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>
        <v>1100</v>
      </c>
      <c r="DR27" s="71">
        <v>250</v>
      </c>
      <c r="DS27" s="71">
        <v>1650</v>
      </c>
      <c r="DT27" s="71">
        <v>12</v>
      </c>
      <c r="DU27" s="71"/>
      <c r="DV27" s="71">
        <v>0</v>
      </c>
      <c r="DW27" s="71">
        <v>700</v>
      </c>
      <c r="DX27" s="71">
        <v>10</v>
      </c>
      <c r="DY27" s="71">
        <v>1.2</v>
      </c>
      <c r="DZ27" s="71"/>
      <c r="EA27" s="71"/>
      <c r="EB27" s="71"/>
      <c r="EC27" s="71">
        <v>60</v>
      </c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72"/>
      <c r="FX27" s="72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</row>
    <row r="28" spans="1:193" x14ac:dyDescent="0.25">
      <c r="CU28" s="70"/>
      <c r="CV28" s="88" t="s">
        <v>110</v>
      </c>
      <c r="CW28" s="71"/>
      <c r="CX28" s="71">
        <f t="shared" ref="CX28:DC28" si="3">CX26-CX27</f>
        <v>-3.9899999999999949</v>
      </c>
      <c r="CY28" s="71">
        <f t="shared" si="3"/>
        <v>14.22</v>
      </c>
      <c r="CZ28" s="71">
        <f t="shared" si="3"/>
        <v>-0.89999999999999858</v>
      </c>
      <c r="DA28" s="71">
        <f t="shared" si="3"/>
        <v>18.57</v>
      </c>
      <c r="DB28" s="71">
        <f t="shared" si="3"/>
        <v>-16.47</v>
      </c>
      <c r="DC28" s="71">
        <f t="shared" si="3"/>
        <v>11.160000000000082</v>
      </c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>
        <f t="shared" ref="DQ28:DY28" si="4">DQ26-DQ27</f>
        <v>-632.51</v>
      </c>
      <c r="DR28" s="71">
        <f t="shared" si="4"/>
        <v>-94</v>
      </c>
      <c r="DS28" s="71">
        <f t="shared" si="4"/>
        <v>-977.17</v>
      </c>
      <c r="DT28" s="71">
        <f t="shared" si="4"/>
        <v>-6.09</v>
      </c>
      <c r="DU28" s="71">
        <f t="shared" si="4"/>
        <v>155.36000000000001</v>
      </c>
      <c r="DV28" s="71">
        <f t="shared" si="4"/>
        <v>2788.59</v>
      </c>
      <c r="DW28" s="71">
        <f t="shared" si="4"/>
        <v>44.019999999999982</v>
      </c>
      <c r="DX28" s="71">
        <f t="shared" si="4"/>
        <v>-9.9999999999997868E-3</v>
      </c>
      <c r="DY28" s="71">
        <f t="shared" si="4"/>
        <v>-0.87999999999999989</v>
      </c>
      <c r="DZ28" s="71"/>
      <c r="EA28" s="71"/>
      <c r="EB28" s="71"/>
      <c r="EC28" s="71">
        <f>EC26-EC27</f>
        <v>-46.64</v>
      </c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72"/>
      <c r="FX28" s="72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</row>
    <row r="29" spans="1:193" ht="30" x14ac:dyDescent="0.25">
      <c r="CU29" s="70"/>
      <c r="CV29" s="88" t="s">
        <v>111</v>
      </c>
      <c r="CW29" s="71"/>
      <c r="CX29" s="71">
        <v>12</v>
      </c>
      <c r="CY29" s="71"/>
      <c r="CZ29" s="71">
        <v>38</v>
      </c>
      <c r="DA29" s="71"/>
      <c r="DB29" s="71">
        <v>50</v>
      </c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72"/>
      <c r="FX29" s="72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</row>
  </sheetData>
  <mergeCells count="27">
    <mergeCell ref="GI8:GI9"/>
    <mergeCell ref="GD8:GD9"/>
    <mergeCell ref="GE8:GE9"/>
    <mergeCell ref="GF8:GF9"/>
    <mergeCell ref="GG8:GG9"/>
    <mergeCell ref="GH8:GH9"/>
    <mergeCell ref="CX8:CY8"/>
    <mergeCell ref="FX8:FX9"/>
    <mergeCell ref="FW8:FW9"/>
    <mergeCell ref="FY8:FY9"/>
    <mergeCell ref="FZ8:FZ9"/>
    <mergeCell ref="GJ8:GJ9"/>
    <mergeCell ref="GK8:GK9"/>
    <mergeCell ref="CU2:FX2"/>
    <mergeCell ref="CU6:CW6"/>
    <mergeCell ref="DQ8:DT8"/>
    <mergeCell ref="CZ8:DA8"/>
    <mergeCell ref="DB8:DB9"/>
    <mergeCell ref="DC8:DC9"/>
    <mergeCell ref="CU8:CU9"/>
    <mergeCell ref="EC6:FX6"/>
    <mergeCell ref="CV8:CV9"/>
    <mergeCell ref="EC8:EC9"/>
    <mergeCell ref="GA8:GA9"/>
    <mergeCell ref="GB8:GB9"/>
    <mergeCell ref="GC8:GC9"/>
    <mergeCell ref="CW8:CW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0.140625" style="61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0.42578125" style="17" customWidth="1"/>
    <col min="11" max="16384" width="9.140625" style="17"/>
  </cols>
  <sheetData>
    <row r="1" spans="1:10" x14ac:dyDescent="0.25">
      <c r="A1" s="17" t="s">
        <v>113</v>
      </c>
      <c r="B1" s="99" t="s">
        <v>114</v>
      </c>
      <c r="C1" s="100"/>
      <c r="D1" s="101"/>
      <c r="E1" s="17" t="s">
        <v>115</v>
      </c>
      <c r="F1" s="18"/>
      <c r="I1" s="17" t="s">
        <v>116</v>
      </c>
      <c r="J1" s="19"/>
    </row>
    <row r="2" spans="1:10" ht="7.5" customHeight="1" thickBot="1" x14ac:dyDescent="0.3">
      <c r="E2" s="17"/>
    </row>
    <row r="3" spans="1:10" ht="15.75" thickBot="1" x14ac:dyDescent="0.3">
      <c r="A3" s="20" t="s">
        <v>117</v>
      </c>
      <c r="B3" s="21" t="s">
        <v>118</v>
      </c>
      <c r="C3" s="21" t="s">
        <v>119</v>
      </c>
      <c r="D3" s="21" t="s">
        <v>120</v>
      </c>
      <c r="E3" s="21" t="s">
        <v>121</v>
      </c>
      <c r="F3" s="21" t="s">
        <v>122</v>
      </c>
      <c r="G3" s="21" t="s">
        <v>123</v>
      </c>
      <c r="H3" s="21" t="s">
        <v>124</v>
      </c>
      <c r="I3" s="21" t="s">
        <v>125</v>
      </c>
      <c r="J3" s="22" t="s">
        <v>126</v>
      </c>
    </row>
    <row r="4" spans="1:10" x14ac:dyDescent="0.25">
      <c r="A4" s="23" t="s">
        <v>127</v>
      </c>
      <c r="B4" s="24" t="s">
        <v>128</v>
      </c>
      <c r="C4" s="62" t="s">
        <v>146</v>
      </c>
      <c r="D4" s="26" t="s">
        <v>101</v>
      </c>
      <c r="E4" s="27" t="s">
        <v>147</v>
      </c>
      <c r="F4" s="28"/>
      <c r="G4" s="29">
        <v>217.83557335555554</v>
      </c>
      <c r="H4" s="29">
        <v>5.54</v>
      </c>
      <c r="I4" s="29">
        <v>6.98</v>
      </c>
      <c r="J4" s="30">
        <v>33.56</v>
      </c>
    </row>
    <row r="5" spans="1:10" x14ac:dyDescent="0.25">
      <c r="A5" s="31"/>
      <c r="B5" s="32"/>
      <c r="C5" s="63" t="s">
        <v>146</v>
      </c>
      <c r="D5" s="33" t="s">
        <v>102</v>
      </c>
      <c r="E5" s="18" t="s">
        <v>148</v>
      </c>
      <c r="F5" s="34"/>
      <c r="G5" s="35">
        <v>55.606942799999999</v>
      </c>
      <c r="H5" s="35">
        <v>0.24</v>
      </c>
      <c r="I5" s="35">
        <v>0.05</v>
      </c>
      <c r="J5" s="36">
        <v>14.07</v>
      </c>
    </row>
    <row r="6" spans="1:10" ht="30" x14ac:dyDescent="0.25">
      <c r="A6" s="31"/>
      <c r="B6" s="37" t="s">
        <v>129</v>
      </c>
      <c r="C6" s="63" t="s">
        <v>149</v>
      </c>
      <c r="D6" s="33" t="s">
        <v>103</v>
      </c>
      <c r="E6" s="18" t="s">
        <v>150</v>
      </c>
      <c r="F6" s="34"/>
      <c r="G6" s="35">
        <v>313.07060603280001</v>
      </c>
      <c r="H6" s="35">
        <v>11.89</v>
      </c>
      <c r="I6" s="35">
        <v>18.03</v>
      </c>
      <c r="J6" s="36">
        <v>25.51</v>
      </c>
    </row>
    <row r="7" spans="1:10" x14ac:dyDescent="0.25">
      <c r="A7" s="31"/>
      <c r="B7" s="37" t="s">
        <v>130</v>
      </c>
      <c r="C7" s="32"/>
      <c r="D7" s="33"/>
      <c r="E7" s="18"/>
      <c r="F7" s="34"/>
      <c r="G7" s="35"/>
      <c r="H7" s="35"/>
      <c r="I7" s="35"/>
      <c r="J7" s="36"/>
    </row>
    <row r="8" spans="1:10" x14ac:dyDescent="0.25">
      <c r="A8" s="31"/>
      <c r="B8" s="37" t="s">
        <v>131</v>
      </c>
      <c r="C8" s="32"/>
      <c r="D8" s="33"/>
      <c r="E8" s="18"/>
      <c r="F8" s="34"/>
      <c r="G8" s="35"/>
      <c r="H8" s="35"/>
      <c r="I8" s="35"/>
      <c r="J8" s="36"/>
    </row>
    <row r="9" spans="1:10" x14ac:dyDescent="0.25">
      <c r="A9" s="31"/>
      <c r="B9" s="32"/>
      <c r="C9" s="32"/>
      <c r="D9" s="33"/>
      <c r="E9" s="18"/>
      <c r="F9" s="34"/>
      <c r="G9" s="35"/>
      <c r="H9" s="35"/>
      <c r="I9" s="35"/>
      <c r="J9" s="36"/>
    </row>
    <row r="10" spans="1:10" ht="15.75" thickBot="1" x14ac:dyDescent="0.3">
      <c r="A10" s="38"/>
      <c r="B10" s="39"/>
      <c r="C10" s="39"/>
      <c r="D10" s="40"/>
      <c r="E10" s="41"/>
      <c r="F10" s="42"/>
      <c r="G10" s="43"/>
      <c r="H10" s="43"/>
      <c r="I10" s="43"/>
      <c r="J10" s="44"/>
    </row>
    <row r="11" spans="1:10" x14ac:dyDescent="0.25">
      <c r="A11" s="23" t="s">
        <v>132</v>
      </c>
      <c r="B11" s="45" t="s">
        <v>131</v>
      </c>
      <c r="C11" s="25"/>
      <c r="D11" s="26"/>
      <c r="E11" s="27"/>
      <c r="F11" s="28"/>
      <c r="G11" s="29"/>
      <c r="H11" s="29"/>
      <c r="I11" s="29"/>
      <c r="J11" s="30"/>
    </row>
    <row r="12" spans="1:10" x14ac:dyDescent="0.25">
      <c r="A12" s="31"/>
      <c r="B12" s="32"/>
      <c r="C12" s="32"/>
      <c r="D12" s="33"/>
      <c r="E12" s="18"/>
      <c r="F12" s="34"/>
      <c r="G12" s="35"/>
      <c r="H12" s="35"/>
      <c r="I12" s="35"/>
      <c r="J12" s="36"/>
    </row>
    <row r="13" spans="1:10" ht="15.75" thickBot="1" x14ac:dyDescent="0.3">
      <c r="A13" s="38"/>
      <c r="B13" s="39"/>
      <c r="C13" s="39"/>
      <c r="D13" s="40"/>
      <c r="E13" s="41"/>
      <c r="F13" s="42"/>
      <c r="G13" s="43"/>
      <c r="H13" s="43"/>
      <c r="I13" s="43"/>
      <c r="J13" s="44"/>
    </row>
    <row r="14" spans="1:10" x14ac:dyDescent="0.25">
      <c r="A14" s="31" t="s">
        <v>133</v>
      </c>
      <c r="B14" s="46" t="s">
        <v>134</v>
      </c>
      <c r="C14" s="47"/>
      <c r="D14" s="48"/>
      <c r="E14" s="49"/>
      <c r="F14" s="50"/>
      <c r="G14" s="51"/>
      <c r="H14" s="51"/>
      <c r="I14" s="51"/>
      <c r="J14" s="52"/>
    </row>
    <row r="15" spans="1:10" x14ac:dyDescent="0.25">
      <c r="A15" s="31"/>
      <c r="B15" s="37" t="s">
        <v>135</v>
      </c>
      <c r="C15" s="32"/>
      <c r="D15" s="33"/>
      <c r="E15" s="18"/>
      <c r="F15" s="34"/>
      <c r="G15" s="35"/>
      <c r="H15" s="35"/>
      <c r="I15" s="35"/>
      <c r="J15" s="36"/>
    </row>
    <row r="16" spans="1:10" x14ac:dyDescent="0.25">
      <c r="A16" s="31"/>
      <c r="B16" s="37" t="s">
        <v>136</v>
      </c>
      <c r="C16" s="32"/>
      <c r="D16" s="33"/>
      <c r="E16" s="18"/>
      <c r="F16" s="34"/>
      <c r="G16" s="35"/>
      <c r="H16" s="35"/>
      <c r="I16" s="35"/>
      <c r="J16" s="36"/>
    </row>
    <row r="17" spans="1:10" x14ac:dyDescent="0.25">
      <c r="A17" s="31"/>
      <c r="B17" s="37" t="s">
        <v>137</v>
      </c>
      <c r="C17" s="32"/>
      <c r="D17" s="33"/>
      <c r="E17" s="18"/>
      <c r="F17" s="34"/>
      <c r="G17" s="35"/>
      <c r="H17" s="35"/>
      <c r="I17" s="35"/>
      <c r="J17" s="36"/>
    </row>
    <row r="18" spans="1:10" x14ac:dyDescent="0.25">
      <c r="A18" s="31"/>
      <c r="B18" s="37" t="s">
        <v>138</v>
      </c>
      <c r="C18" s="32"/>
      <c r="D18" s="33"/>
      <c r="E18" s="18"/>
      <c r="F18" s="34"/>
      <c r="G18" s="35"/>
      <c r="H18" s="35"/>
      <c r="I18" s="35"/>
      <c r="J18" s="36"/>
    </row>
    <row r="19" spans="1:10" x14ac:dyDescent="0.25">
      <c r="A19" s="31"/>
      <c r="B19" s="37" t="s">
        <v>139</v>
      </c>
      <c r="C19" s="32"/>
      <c r="D19" s="33"/>
      <c r="E19" s="18"/>
      <c r="F19" s="34"/>
      <c r="G19" s="35"/>
      <c r="H19" s="35"/>
      <c r="I19" s="35"/>
      <c r="J19" s="36"/>
    </row>
    <row r="20" spans="1:10" x14ac:dyDescent="0.25">
      <c r="A20" s="31"/>
      <c r="B20" s="37" t="s">
        <v>140</v>
      </c>
      <c r="C20" s="32"/>
      <c r="D20" s="33"/>
      <c r="E20" s="18"/>
      <c r="F20" s="34"/>
      <c r="G20" s="35"/>
      <c r="H20" s="35"/>
      <c r="I20" s="35"/>
      <c r="J20" s="36"/>
    </row>
    <row r="21" spans="1:10" x14ac:dyDescent="0.25">
      <c r="A21" s="31"/>
      <c r="B21" s="53"/>
      <c r="C21" s="53"/>
      <c r="D21" s="54"/>
      <c r="E21" s="55"/>
      <c r="F21" s="56"/>
      <c r="G21" s="57"/>
      <c r="H21" s="57"/>
      <c r="I21" s="57"/>
      <c r="J21" s="58"/>
    </row>
    <row r="22" spans="1:10" ht="15.75" thickBot="1" x14ac:dyDescent="0.3">
      <c r="A22" s="38"/>
      <c r="B22" s="39"/>
      <c r="C22" s="39"/>
      <c r="D22" s="40"/>
      <c r="E22" s="41"/>
      <c r="F22" s="42"/>
      <c r="G22" s="43"/>
      <c r="H22" s="43"/>
      <c r="I22" s="43"/>
      <c r="J22" s="44"/>
    </row>
    <row r="23" spans="1:10" x14ac:dyDescent="0.25">
      <c r="A23" s="23" t="s">
        <v>141</v>
      </c>
      <c r="B23" s="45" t="s">
        <v>142</v>
      </c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31"/>
      <c r="B24" s="59" t="s">
        <v>138</v>
      </c>
      <c r="C24" s="32"/>
      <c r="D24" s="33"/>
      <c r="E24" s="18"/>
      <c r="F24" s="34"/>
      <c r="G24" s="35"/>
      <c r="H24" s="35"/>
      <c r="I24" s="35"/>
      <c r="J24" s="36"/>
    </row>
    <row r="25" spans="1:10" x14ac:dyDescent="0.25">
      <c r="A25" s="31"/>
      <c r="B25" s="53"/>
      <c r="C25" s="53"/>
      <c r="D25" s="54"/>
      <c r="E25" s="55"/>
      <c r="F25" s="56"/>
      <c r="G25" s="57"/>
      <c r="H25" s="57"/>
      <c r="I25" s="57"/>
      <c r="J25" s="58"/>
    </row>
    <row r="26" spans="1:10" ht="15.75" thickBot="1" x14ac:dyDescent="0.3">
      <c r="A26" s="38"/>
      <c r="B26" s="39"/>
      <c r="C26" s="39"/>
      <c r="D26" s="40"/>
      <c r="E26" s="41"/>
      <c r="F26" s="42"/>
      <c r="G26" s="43"/>
      <c r="H26" s="43"/>
      <c r="I26" s="43"/>
      <c r="J26" s="44"/>
    </row>
    <row r="27" spans="1:10" x14ac:dyDescent="0.25">
      <c r="A27" s="31" t="s">
        <v>143</v>
      </c>
      <c r="B27" s="24" t="s">
        <v>128</v>
      </c>
      <c r="C27" s="47"/>
      <c r="D27" s="48"/>
      <c r="E27" s="49"/>
      <c r="F27" s="50"/>
      <c r="G27" s="51"/>
      <c r="H27" s="51"/>
      <c r="I27" s="51"/>
      <c r="J27" s="52"/>
    </row>
    <row r="28" spans="1:10" x14ac:dyDescent="0.25">
      <c r="A28" s="31"/>
      <c r="B28" s="37" t="s">
        <v>137</v>
      </c>
      <c r="C28" s="32"/>
      <c r="D28" s="33"/>
      <c r="E28" s="18"/>
      <c r="F28" s="34"/>
      <c r="G28" s="35"/>
      <c r="H28" s="35"/>
      <c r="I28" s="35"/>
      <c r="J28" s="36"/>
    </row>
    <row r="29" spans="1:10" x14ac:dyDescent="0.25">
      <c r="A29" s="31"/>
      <c r="B29" s="37" t="s">
        <v>138</v>
      </c>
      <c r="C29" s="32"/>
      <c r="D29" s="33"/>
      <c r="E29" s="18"/>
      <c r="F29" s="34"/>
      <c r="G29" s="35"/>
      <c r="H29" s="35"/>
      <c r="I29" s="35"/>
      <c r="J29" s="36"/>
    </row>
    <row r="30" spans="1:10" x14ac:dyDescent="0.25">
      <c r="A30" s="31"/>
      <c r="B30" s="37" t="s">
        <v>130</v>
      </c>
      <c r="C30" s="32"/>
      <c r="D30" s="33"/>
      <c r="E30" s="18"/>
      <c r="F30" s="34"/>
      <c r="G30" s="35"/>
      <c r="H30" s="35"/>
      <c r="I30" s="35"/>
      <c r="J30" s="36"/>
    </row>
    <row r="31" spans="1:10" x14ac:dyDescent="0.25">
      <c r="A31" s="31"/>
      <c r="B31" s="53"/>
      <c r="C31" s="53"/>
      <c r="D31" s="54"/>
      <c r="E31" s="55"/>
      <c r="F31" s="56"/>
      <c r="G31" s="57"/>
      <c r="H31" s="57"/>
      <c r="I31" s="57"/>
      <c r="J31" s="58"/>
    </row>
    <row r="32" spans="1:10" ht="15.75" thickBot="1" x14ac:dyDescent="0.3">
      <c r="A32" s="38"/>
      <c r="B32" s="39"/>
      <c r="C32" s="39"/>
      <c r="D32" s="40"/>
      <c r="E32" s="41"/>
      <c r="F32" s="42"/>
      <c r="G32" s="43"/>
      <c r="H32" s="43"/>
      <c r="I32" s="43"/>
      <c r="J32" s="44"/>
    </row>
    <row r="33" spans="1:10" x14ac:dyDescent="0.25">
      <c r="A33" s="23" t="s">
        <v>144</v>
      </c>
      <c r="B33" s="45" t="s">
        <v>145</v>
      </c>
      <c r="C33" s="25"/>
      <c r="D33" s="26"/>
      <c r="E33" s="27"/>
      <c r="F33" s="28"/>
      <c r="G33" s="29"/>
      <c r="H33" s="29"/>
      <c r="I33" s="29"/>
      <c r="J33" s="30"/>
    </row>
    <row r="34" spans="1:10" x14ac:dyDescent="0.25">
      <c r="A34" s="31"/>
      <c r="B34" s="59" t="s">
        <v>142</v>
      </c>
      <c r="C34" s="47"/>
      <c r="D34" s="48"/>
      <c r="E34" s="49"/>
      <c r="F34" s="50"/>
      <c r="G34" s="51"/>
      <c r="H34" s="51"/>
      <c r="I34" s="51"/>
      <c r="J34" s="52"/>
    </row>
    <row r="35" spans="1:10" x14ac:dyDescent="0.25">
      <c r="A35" s="31"/>
      <c r="B35" s="59" t="s">
        <v>138</v>
      </c>
      <c r="C35" s="32"/>
      <c r="D35" s="33"/>
      <c r="E35" s="18"/>
      <c r="F35" s="34"/>
      <c r="G35" s="35"/>
      <c r="H35" s="35"/>
      <c r="I35" s="35"/>
      <c r="J35" s="36"/>
    </row>
    <row r="36" spans="1:10" x14ac:dyDescent="0.25">
      <c r="A36" s="31"/>
      <c r="B36" s="60" t="s">
        <v>131</v>
      </c>
      <c r="C36" s="53"/>
      <c r="D36" s="54"/>
      <c r="E36" s="55"/>
      <c r="F36" s="56"/>
      <c r="G36" s="57"/>
      <c r="H36" s="57"/>
      <c r="I36" s="57"/>
      <c r="J36" s="58"/>
    </row>
    <row r="37" spans="1:10" x14ac:dyDescent="0.25">
      <c r="A37" s="31"/>
      <c r="B37" s="53"/>
      <c r="C37" s="53"/>
      <c r="D37" s="54"/>
      <c r="E37" s="55"/>
      <c r="F37" s="56"/>
      <c r="G37" s="57"/>
      <c r="H37" s="57"/>
      <c r="I37" s="57"/>
      <c r="J37" s="58"/>
    </row>
    <row r="38" spans="1:10" ht="15.75" thickBot="1" x14ac:dyDescent="0.3">
      <c r="A38" s="38"/>
      <c r="B38" s="39"/>
      <c r="C38" s="39"/>
      <c r="D38" s="40"/>
      <c r="E38" s="41"/>
      <c r="F38" s="42"/>
      <c r="G38" s="43"/>
      <c r="H38" s="43"/>
      <c r="I38" s="43"/>
      <c r="J38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78</v>
      </c>
      <c r="B1" s="11">
        <v>44848.839004629626</v>
      </c>
    </row>
    <row r="2" spans="1:2" x14ac:dyDescent="0.2">
      <c r="A2" t="s">
        <v>79</v>
      </c>
      <c r="B2" s="11">
        <v>44852.075150462966</v>
      </c>
    </row>
    <row r="3" spans="1:2" x14ac:dyDescent="0.2">
      <c r="A3" t="s">
        <v>80</v>
      </c>
      <c r="B3" t="s">
        <v>98</v>
      </c>
    </row>
    <row r="4" spans="1:2" x14ac:dyDescent="0.2">
      <c r="A4" t="s">
        <v>81</v>
      </c>
      <c r="B4" t="s">
        <v>99</v>
      </c>
    </row>
    <row r="5" spans="1:2" x14ac:dyDescent="0.2">
      <c r="B5">
        <v>1</v>
      </c>
    </row>
    <row r="6" spans="1:2" x14ac:dyDescent="0.2">
      <c r="B6" s="16" t="s">
        <v>112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14.10.2022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2023-11-06T10:35:09Z</cp:lastPrinted>
  <dcterms:created xsi:type="dcterms:W3CDTF">2002-09-22T07:35:02Z</dcterms:created>
  <dcterms:modified xsi:type="dcterms:W3CDTF">2023-11-06T10:39:09Z</dcterms:modified>
</cp:coreProperties>
</file>