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ПРОВЕРКА ШКОЛА№100\ПРИМЕРНОЕ МЕНЮ\ПРИМЕРНОЕ МЕНЮ 7-11 лет осенне-зимний период шк.100\"/>
    </mc:Choice>
  </mc:AlternateContent>
  <bookViews>
    <workbookView xWindow="240" yWindow="135" windowWidth="11355" windowHeight="6150"/>
  </bookViews>
  <sheets>
    <sheet name="06.10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'06.10.2022'!$A$3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52511"/>
</workbook>
</file>

<file path=xl/calcChain.xml><?xml version="1.0" encoding="utf-8"?>
<calcChain xmlns="http://schemas.openxmlformats.org/spreadsheetml/2006/main">
  <c r="C22" i="1" l="1"/>
  <c r="A22" i="1"/>
  <c r="C14" i="1" l="1"/>
  <c r="A14" i="1"/>
  <c r="E25" i="1" l="1"/>
  <c r="F25" i="1"/>
  <c r="G25" i="1"/>
  <c r="H25" i="1"/>
  <c r="I25" i="1"/>
  <c r="D25" i="1"/>
  <c r="E16" i="1"/>
  <c r="E26" i="1" s="1"/>
  <c r="F16" i="1"/>
  <c r="F26" i="1" s="1"/>
  <c r="G16" i="1"/>
  <c r="G26" i="1" s="1"/>
  <c r="H16" i="1"/>
  <c r="H26" i="1" s="1"/>
  <c r="I16" i="1"/>
  <c r="I26" i="1" s="1"/>
  <c r="C18" i="1"/>
  <c r="A18" i="1"/>
  <c r="D16" i="1" l="1"/>
  <c r="D26" i="1" s="1"/>
  <c r="CD25" i="1" l="1"/>
  <c r="CD16" i="1"/>
  <c r="AI28" i="1"/>
  <c r="AE28" i="1"/>
  <c r="AD28" i="1"/>
  <c r="AC28" i="1"/>
  <c r="AB28" i="1"/>
  <c r="AA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1" i="1"/>
  <c r="C21" i="1"/>
  <c r="A20" i="1"/>
  <c r="A19" i="1"/>
  <c r="C19" i="1"/>
  <c r="A15" i="1"/>
  <c r="C15" i="1"/>
  <c r="A13" i="1"/>
  <c r="C13" i="1"/>
  <c r="A12" i="1"/>
  <c r="C12" i="1"/>
  <c r="A11" i="1"/>
  <c r="B3" i="1"/>
  <c r="CD1" i="1"/>
</calcChain>
</file>

<file path=xl/sharedStrings.xml><?xml version="1.0" encoding="utf-8"?>
<sst xmlns="http://schemas.openxmlformats.org/spreadsheetml/2006/main" count="181" uniqueCount="159">
  <si>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</si>
  <si>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</si>
  <si>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</si>
  <si>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</si>
  <si>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</si>
  <si>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</si>
  <si>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</si>
  <si>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</si>
  <si>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</si>
  <si>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</si>
  <si>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</si>
  <si>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</si>
  <si>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</si>
  <si>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</si>
  <si>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</si>
  <si>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</si>
  <si>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</si>
  <si>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</si>
  <si>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</si>
  <si>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</si>
  <si>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</si>
  <si>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</si>
  <si>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</si>
  <si>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</si>
  <si>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</si>
  <si>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</si>
  <si>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</si>
  <si>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</si>
  <si>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</si>
  <si>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</si>
  <si>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</si>
  <si>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</si>
  <si>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</si>
  <si>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</si>
  <si>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</si>
  <si>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</si>
  <si>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</si>
  <si>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</si>
  <si>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</si>
  <si>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</si>
  <si>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</si>
  <si>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</si>
  <si>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</si>
  <si>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</si>
  <si>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</si>
  <si>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</si>
  <si>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</si>
  <si>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</si>
  <si>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</si>
  <si>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</si>
  <si>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</si>
  <si>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</si>
  <si>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</si>
  <si>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</si>
  <si>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</si>
  <si>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</si>
  <si>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</si>
  <si>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</si>
  <si>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</si>
  <si>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</si>
  <si>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</si>
  <si>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</si>
  <si>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</si>
  <si>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</si>
  <si>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</si>
  <si>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</si>
  <si>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</si>
  <si>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</si>
  <si>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</si>
  <si>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</si>
  <si>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</si>
  <si>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</si>
  <si>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</si>
  <si>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</si>
  <si>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</si>
  <si>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</si>
  <si>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</si>
  <si>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</si>
  <si>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</si>
  <si>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</si>
  <si>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</si>
  <si>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</si>
  <si>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</si>
  <si>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</si>
  <si>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</si>
  <si>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</si>
  <si>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</si>
  <si>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</si>
  <si>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</si>
  <si>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</si>
  <si>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</si>
  <si>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</si>
  <si>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</si>
  <si>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</si>
  <si>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</si>
  <si>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</si>
  <si>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</si>
  <si>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№100</t>
  </si>
  <si>
    <t>Школы 7-10 лет</t>
  </si>
  <si>
    <t>Завтрак</t>
  </si>
  <si>
    <t>Огурец консервированый ТТК №37,шк</t>
  </si>
  <si>
    <t>Тефтели рыбные с соусом 394/2004 шк.</t>
  </si>
  <si>
    <t>Пюре картофельное № 520, 2004 шк.</t>
  </si>
  <si>
    <t>Напиток шиповника ТТК № 134 ,шк.</t>
  </si>
  <si>
    <t>Хлеб пшеничный</t>
  </si>
  <si>
    <t>Итого за 'Завтрак'</t>
  </si>
  <si>
    <t>Обед</t>
  </si>
  <si>
    <t>Борщ с капустой и картофелем с мясом №110,2004 шк.(со сметаной)</t>
  </si>
  <si>
    <t>Тефтели № 462, 2004,шк.</t>
  </si>
  <si>
    <t>Бобовые отварные №330, 2004 шк</t>
  </si>
  <si>
    <t>Хлеб славянский</t>
  </si>
  <si>
    <t>Итого за 'Обед'</t>
  </si>
  <si>
    <t>Итого за день</t>
  </si>
  <si>
    <t>Отклонение</t>
  </si>
  <si>
    <t>Содержание, % от калорийности</t>
  </si>
  <si>
    <t>06.10.2022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</si>
  <si>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</si>
  <si>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</si>
  <si>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</si>
  <si>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</si>
  <si>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</si>
  <si>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</si>
  <si>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</si>
  <si>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</si>
  <si>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</si>
  <si>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</si>
  <si>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</si>
  <si>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</si>
  <si>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</si>
  <si>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</si>
  <si>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</si>
  <si>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</si>
  <si>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</si>
  <si>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</si>
  <si>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</si>
  <si>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</si>
  <si>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</si>
  <si>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</si>
  <si>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</si>
  <si>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</si>
  <si>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</si>
  <si>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</si>
  <si>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</si>
  <si>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</si>
  <si>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</si>
  <si>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</si>
  <si>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</si>
  <si>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</si>
  <si>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/>
  </si>
  <si>
    <t>30</t>
  </si>
  <si>
    <t>50/30</t>
  </si>
  <si>
    <t>200</t>
  </si>
  <si>
    <r>
      <t>В</t>
    </r>
    <r>
      <rPr>
        <vertAlign val="subscript"/>
        <sz val="11"/>
        <rFont val="Times New Roman"/>
        <family val="1"/>
        <charset val="204"/>
      </rPr>
      <t>1</t>
    </r>
  </si>
  <si>
    <r>
      <t>В</t>
    </r>
    <r>
      <rPr>
        <vertAlign val="subscript"/>
        <sz val="11"/>
        <rFont val="Times New Roman"/>
        <family val="1"/>
        <charset val="204"/>
      </rPr>
      <t>2</t>
    </r>
  </si>
  <si>
    <t>Норма (СанПиН 2.3/2.4.3590-20     7-11 лет)</t>
  </si>
  <si>
    <t>Напиток лимонный №156,2008</t>
  </si>
  <si>
    <t xml:space="preserve">3 день </t>
  </si>
  <si>
    <t>Компот из вишни ТТК№2023/10/29</t>
  </si>
  <si>
    <t>Помидоры свежие ТТК 128.шк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</si>
</sst>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/>
    <xf numFmtId="0" fontId="1" fillId="0" borderId="7" xfId="0" applyFont="1" applyBorder="1"/>
    <xf numFmtId="0" fontId="3" fillId="0" borderId="0" xfId="0" applyFont="1"/>
    <xf numFmtId="0" fontId="0" fillId="0" borderId="0" xfId="0" quotePrefix="1"/>
    <xf numFmtId="0" fontId="4" fillId="0" borderId="0" xfId="1"/>
    <xf numFmtId="49" fontId="4" fillId="2" borderId="2" xfId="1" applyNumberFormat="1" applyFill="1" applyBorder="1" applyProtection="1">
      <protection locked="0"/>
    </xf>
    <xf numFmtId="14" fontId="4" fillId="2" borderId="2" xfId="1" applyNumberFormat="1" applyFill="1" applyBorder="1" applyProtection="1">
      <protection locked="0"/>
    </xf>
    <xf numFmtId="0" fontId="4" fillId="0" borderId="9" xfId="1" applyBorder="1" applyAlignment="1">
      <alignment horizontal="center"/>
    </xf>
    <xf numFmtId="0" fontId="4" fillId="0" borderId="10" xfId="1" applyBorder="1" applyAlignment="1">
      <alignment horizontal="center"/>
    </xf>
    <xf numFmtId="0" fontId="4" fillId="0" borderId="11" xfId="1" applyBorder="1" applyAlignment="1">
      <alignment horizontal="center"/>
    </xf>
    <xf numFmtId="0" fontId="4" fillId="0" borderId="12" xfId="1" applyBorder="1"/>
    <xf numFmtId="0" fontId="4" fillId="0" borderId="13" xfId="1" applyBorder="1"/>
    <xf numFmtId="0" fontId="4" fillId="2" borderId="13" xfId="1" applyFill="1" applyBorder="1" applyProtection="1">
      <protection locked="0"/>
    </xf>
    <xf numFmtId="0" fontId="4" fillId="2" borderId="13" xfId="1" applyFill="1" applyBorder="1" applyAlignment="1" applyProtection="1">
      <alignment wrapText="1"/>
      <protection locked="0"/>
    </xf>
    <xf numFmtId="49" fontId="4" fillId="2" borderId="13" xfId="1" applyNumberFormat="1" applyFill="1" applyBorder="1" applyProtection="1">
      <protection locked="0"/>
    </xf>
    <xf numFmtId="2" fontId="4" fillId="2" borderId="13" xfId="1" applyNumberFormat="1" applyFill="1" applyBorder="1" applyProtection="1">
      <protection locked="0"/>
    </xf>
    <xf numFmtId="1" fontId="4" fillId="2" borderId="13" xfId="1" applyNumberFormat="1" applyFill="1" applyBorder="1" applyProtection="1">
      <protection locked="0"/>
    </xf>
    <xf numFmtId="1" fontId="4" fillId="2" borderId="14" xfId="1" applyNumberFormat="1" applyFill="1" applyBorder="1" applyProtection="1">
      <protection locked="0"/>
    </xf>
    <xf numFmtId="0" fontId="4" fillId="0" borderId="15" xfId="1" applyBorder="1"/>
    <xf numFmtId="0" fontId="4" fillId="2" borderId="2" xfId="1" applyFill="1" applyBorder="1" applyProtection="1">
      <protection locked="0"/>
    </xf>
    <xf numFmtId="0" fontId="4" fillId="2" borderId="2" xfId="1" applyFill="1" applyBorder="1" applyAlignment="1" applyProtection="1">
      <alignment wrapText="1"/>
      <protection locked="0"/>
    </xf>
    <xf numFmtId="2" fontId="4" fillId="2" borderId="2" xfId="1" applyNumberFormat="1" applyFill="1" applyBorder="1" applyProtection="1">
      <protection locked="0"/>
    </xf>
    <xf numFmtId="1" fontId="4" fillId="2" borderId="2" xfId="1" applyNumberFormat="1" applyFill="1" applyBorder="1" applyProtection="1">
      <protection locked="0"/>
    </xf>
    <xf numFmtId="1" fontId="4" fillId="2" borderId="16" xfId="1" applyNumberFormat="1" applyFill="1" applyBorder="1" applyProtection="1">
      <protection locked="0"/>
    </xf>
    <xf numFmtId="0" fontId="4" fillId="0" borderId="2" xfId="1" applyBorder="1"/>
    <xf numFmtId="0" fontId="4" fillId="0" borderId="17" xfId="1" applyBorder="1"/>
    <xf numFmtId="0" fontId="4" fillId="2" borderId="18" xfId="1" applyFill="1" applyBorder="1" applyProtection="1">
      <protection locked="0"/>
    </xf>
    <xf numFmtId="0" fontId="4" fillId="2" borderId="18" xfId="1" applyFill="1" applyBorder="1" applyAlignment="1" applyProtection="1">
      <alignment wrapText="1"/>
      <protection locked="0"/>
    </xf>
    <xf numFmtId="49" fontId="4" fillId="2" borderId="18" xfId="1" applyNumberFormat="1" applyFill="1" applyBorder="1" applyProtection="1">
      <protection locked="0"/>
    </xf>
    <xf numFmtId="2" fontId="4" fillId="2" borderId="18" xfId="1" applyNumberFormat="1" applyFill="1" applyBorder="1" applyProtection="1">
      <protection locked="0"/>
    </xf>
    <xf numFmtId="1" fontId="4" fillId="2" borderId="18" xfId="1" applyNumberFormat="1" applyFill="1" applyBorder="1" applyProtection="1">
      <protection locked="0"/>
    </xf>
    <xf numFmtId="1" fontId="4" fillId="2" borderId="19" xfId="1" applyNumberFormat="1" applyFill="1" applyBorder="1" applyProtection="1">
      <protection locked="0"/>
    </xf>
    <xf numFmtId="0" fontId="4" fillId="3" borderId="13" xfId="1" applyFill="1" applyBorder="1"/>
    <xf numFmtId="0" fontId="4" fillId="0" borderId="20" xfId="1" applyBorder="1"/>
    <xf numFmtId="0" fontId="4" fillId="2" borderId="20" xfId="1" applyFill="1" applyBorder="1" applyProtection="1">
      <protection locked="0"/>
    </xf>
    <xf numFmtId="0" fontId="4" fillId="2" borderId="20" xfId="1" applyFill="1" applyBorder="1" applyAlignment="1" applyProtection="1">
      <alignment wrapText="1"/>
      <protection locked="0"/>
    </xf>
    <xf numFmtId="49" fontId="4" fillId="2" borderId="20" xfId="1" applyNumberFormat="1" applyFill="1" applyBorder="1" applyProtection="1">
      <protection locked="0"/>
    </xf>
    <xf numFmtId="2" fontId="4" fillId="2" borderId="20" xfId="1" applyNumberFormat="1" applyFill="1" applyBorder="1" applyProtection="1">
      <protection locked="0"/>
    </xf>
    <xf numFmtId="1" fontId="4" fillId="2" borderId="20" xfId="1" applyNumberFormat="1" applyFill="1" applyBorder="1" applyProtection="1">
      <protection locked="0"/>
    </xf>
    <xf numFmtId="1" fontId="4" fillId="2" borderId="21" xfId="1" applyNumberFormat="1" applyFill="1" applyBorder="1" applyProtection="1">
      <protection locked="0"/>
    </xf>
    <xf numFmtId="0" fontId="4" fillId="2" borderId="7" xfId="1" applyFill="1" applyBorder="1" applyProtection="1">
      <protection locked="0"/>
    </xf>
    <xf numFmtId="0" fontId="4" fillId="2" borderId="7" xfId="1" applyFill="1" applyBorder="1" applyAlignment="1" applyProtection="1">
      <alignment wrapText="1"/>
      <protection locked="0"/>
    </xf>
    <xf numFmtId="49" fontId="4" fillId="2" borderId="7" xfId="1" applyNumberFormat="1" applyFill="1" applyBorder="1" applyProtection="1">
      <protection locked="0"/>
    </xf>
    <xf numFmtId="2" fontId="4" fillId="2" borderId="7" xfId="1" applyNumberFormat="1" applyFill="1" applyBorder="1" applyProtection="1">
      <protection locked="0"/>
    </xf>
    <xf numFmtId="1" fontId="4" fillId="2" borderId="7" xfId="1" applyNumberFormat="1" applyFill="1" applyBorder="1" applyProtection="1">
      <protection locked="0"/>
    </xf>
    <xf numFmtId="1" fontId="4" fillId="2" borderId="22" xfId="1" applyNumberFormat="1" applyFill="1" applyBorder="1" applyProtection="1">
      <protection locked="0"/>
    </xf>
    <xf numFmtId="0" fontId="4" fillId="3" borderId="20" xfId="1" applyFill="1" applyBorder="1"/>
    <xf numFmtId="0" fontId="4" fillId="3" borderId="23" xfId="1" applyFill="1" applyBorder="1"/>
    <xf numFmtId="49" fontId="4" fillId="0" borderId="0" xfId="1" applyNumberFormat="1"/>
    <xf numFmtId="0" fontId="4" fillId="2" borderId="13" xfId="1" quotePrefix="1" applyFill="1" applyBorder="1" applyProtection="1">
      <protection locked="0"/>
    </xf>
    <xf numFmtId="0" fontId="4" fillId="2" borderId="2" xfId="1" quotePrefix="1" applyFill="1" applyBorder="1" applyProtection="1"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top"/>
    </xf>
    <xf numFmtId="49" fontId="7" fillId="0" borderId="0" xfId="0" quotePrefix="1" applyNumberFormat="1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5" fillId="0" borderId="0" xfId="0" applyFont="1"/>
    <xf numFmtId="2" fontId="5" fillId="0" borderId="0" xfId="0" applyNumberFormat="1" applyFont="1"/>
    <xf numFmtId="2" fontId="7" fillId="0" borderId="0" xfId="0" applyNumberFormat="1" applyFont="1"/>
    <xf numFmtId="0" fontId="5" fillId="0" borderId="7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NumberFormat="1" applyFont="1" applyBorder="1" applyAlignment="1">
      <alignment vertical="top"/>
    </xf>
    <xf numFmtId="0" fontId="5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vertical="top" wrapText="1"/>
    </xf>
    <xf numFmtId="0" fontId="5" fillId="0" borderId="2" xfId="0" applyNumberFormat="1" applyFont="1" applyBorder="1" applyAlignment="1">
      <alignment vertical="top"/>
    </xf>
    <xf numFmtId="0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 wrapText="1"/>
    </xf>
    <xf numFmtId="0" fontId="5" fillId="0" borderId="7" xfId="0" applyNumberFormat="1" applyFont="1" applyBorder="1" applyAlignment="1">
      <alignment horizontal="left" vertical="top"/>
    </xf>
    <xf numFmtId="165" fontId="7" fillId="0" borderId="0" xfId="0" applyNumberFormat="1" applyFont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4" fillId="2" borderId="5" xfId="1" applyFill="1" applyBorder="1" applyAlignment="1" applyProtection="1">
      <protection locked="0"/>
    </xf>
    <xf numFmtId="0" fontId="4" fillId="2" borderId="6" xfId="1" applyFill="1" applyBorder="1" applyAlignment="1" applyProtection="1">
      <protection locked="0"/>
    </xf>
    <xf numFmtId="0" fontId="4" fillId="0" borderId="8" xfId="1" applyBorder="1" applyAlignment="1" applyProtection="1">
      <protection locked="0"/>
    </xf>
    <xf numFmtId="165" fontId="5" fillId="0" borderId="7" xfId="0" applyNumberFormat="1" applyFont="1" applyBorder="1" applyAlignment="1">
      <alignment vertical="top"/>
    </xf>
    <xf numFmtId="165" fontId="5" fillId="0" borderId="7" xfId="0" applyNumberFormat="1" applyFont="1" applyBorder="1"/>
    <xf numFmtId="165" fontId="5" fillId="0" borderId="2" xfId="0" applyNumberFormat="1" applyFont="1" applyBorder="1" applyAlignment="1">
      <alignment vertical="top"/>
    </xf>
    <xf numFmtId="165" fontId="5" fillId="0" borderId="2" xfId="0" applyNumberFormat="1" applyFont="1" applyBorder="1"/>
    <xf numFmtId="165" fontId="7" fillId="0" borderId="0" xfId="0" applyNumberFormat="1" applyFont="1"/>
    <xf numFmtId="165" fontId="5" fillId="0" borderId="0" xfId="0" applyNumberFormat="1" applyFont="1" applyAlignment="1">
      <alignment vertical="top"/>
    </xf>
    <xf numFmtId="165" fontId="5" fillId="0" borderId="0" xfId="0" applyNumberFormat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0"/>
  <sheetViews>
    <sheetView tabSelected="1" zoomScaleNormal="100" workbookViewId="0">
      <selection activeCell="CC19" sqref="CC19"/>
    </sheetView>
  </sheetViews>
  <sheetFormatPr defaultColWidth="0" defaultRowHeight="15.75" x14ac:dyDescent="0.25"/>
  <cols>
    <col min="1" max="1" width="5.85546875" style="9" customWidth="1"/>
    <col min="2" max="2" width="31.42578125" style="8" customWidth="1"/>
    <col min="3" max="3" width="11" style="10" customWidth="1"/>
    <col min="4" max="4" width="7.710937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8.285156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79" width="8.85546875" style="1" hidden="1" customWidth="1"/>
    <col min="80" max="80" width="0.140625" style="1" customWidth="1"/>
    <col min="81" max="81" width="8.28515625" style="12" customWidth="1"/>
    <col min="82" max="82" width="7.85546875" style="12" customWidth="1"/>
    <col min="83" max="84" width="9.140625" style="1" hidden="1" customWidth="1"/>
    <col min="85" max="95" width="9.140625" style="1" customWidth="1"/>
    <col min="96" max="255" width="0" style="1" hidden="1" customWidth="1"/>
    <col min="256" max="16384" width="12.5703125" style="1" hidden="1"/>
  </cols>
  <sheetData>
    <row r="1" spans="1:9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 t="str">
        <f>IF(B5&lt;&gt;"",B5,"")</f>
        <v/>
      </c>
    </row>
    <row r="2" spans="1:95" ht="15.75" customHeight="1" x14ac:dyDescent="0.25">
      <c r="A2" s="87" t="s">
        <v>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</row>
    <row r="3" spans="1:95" s="5" customFormat="1" hidden="1" x14ac:dyDescent="0.25">
      <c r="A3" s="6"/>
      <c r="B3" s="6" t="str">
        <f>"6 октября 2022 г."</f>
        <v>6 октября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88" t="s">
        <v>156</v>
      </c>
      <c r="B6" s="88"/>
      <c r="C6" s="88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89"/>
      <c r="B8" s="86" t="s">
        <v>82</v>
      </c>
      <c r="C8" s="86" t="s">
        <v>76</v>
      </c>
      <c r="D8" s="86" t="s">
        <v>1</v>
      </c>
      <c r="E8" s="86"/>
      <c r="F8" s="86" t="s">
        <v>6</v>
      </c>
      <c r="G8" s="86"/>
      <c r="H8" s="86" t="s">
        <v>77</v>
      </c>
      <c r="I8" s="86" t="s">
        <v>4</v>
      </c>
      <c r="J8" s="64" t="s">
        <v>7</v>
      </c>
      <c r="K8" s="64" t="s">
        <v>8</v>
      </c>
      <c r="L8" s="64" t="s">
        <v>70</v>
      </c>
      <c r="M8" s="64" t="s">
        <v>9</v>
      </c>
      <c r="N8" s="64" t="s">
        <v>10</v>
      </c>
      <c r="O8" s="64" t="s">
        <v>11</v>
      </c>
      <c r="P8" s="64" t="s">
        <v>12</v>
      </c>
      <c r="Q8" s="64" t="s">
        <v>13</v>
      </c>
      <c r="R8" s="64" t="s">
        <v>14</v>
      </c>
      <c r="S8" s="64" t="s">
        <v>15</v>
      </c>
      <c r="T8" s="64" t="s">
        <v>16</v>
      </c>
      <c r="U8" s="64" t="s">
        <v>17</v>
      </c>
      <c r="V8" s="64" t="s">
        <v>18</v>
      </c>
      <c r="W8" s="86" t="s">
        <v>75</v>
      </c>
      <c r="X8" s="86"/>
      <c r="Y8" s="86"/>
      <c r="Z8" s="86"/>
      <c r="AA8" s="65" t="s">
        <v>74</v>
      </c>
      <c r="AB8" s="65"/>
      <c r="AC8" s="65"/>
      <c r="AD8" s="65"/>
      <c r="AE8" s="65"/>
      <c r="AF8" s="65"/>
      <c r="AG8" s="65"/>
      <c r="AH8" s="65"/>
      <c r="AI8" s="86" t="s">
        <v>83</v>
      </c>
      <c r="AJ8" s="66" t="s">
        <v>26</v>
      </c>
      <c r="AK8" s="66" t="s">
        <v>27</v>
      </c>
      <c r="AL8" s="66" t="s">
        <v>28</v>
      </c>
      <c r="AM8" s="66" t="s">
        <v>29</v>
      </c>
      <c r="AN8" s="66" t="s">
        <v>30</v>
      </c>
      <c r="AO8" s="66" t="s">
        <v>31</v>
      </c>
      <c r="AP8" s="66" t="s">
        <v>32</v>
      </c>
      <c r="AQ8" s="66" t="s">
        <v>33</v>
      </c>
      <c r="AR8" s="66" t="s">
        <v>34</v>
      </c>
      <c r="AS8" s="66" t="s">
        <v>35</v>
      </c>
      <c r="AT8" s="66" t="s">
        <v>36</v>
      </c>
      <c r="AU8" s="66" t="s">
        <v>37</v>
      </c>
      <c r="AV8" s="66" t="s">
        <v>38</v>
      </c>
      <c r="AW8" s="66" t="s">
        <v>39</v>
      </c>
      <c r="AX8" s="66" t="s">
        <v>40</v>
      </c>
      <c r="AY8" s="66" t="s">
        <v>41</v>
      </c>
      <c r="AZ8" s="66" t="s">
        <v>42</v>
      </c>
      <c r="BA8" s="66" t="s">
        <v>43</v>
      </c>
      <c r="BB8" s="66" t="s">
        <v>44</v>
      </c>
      <c r="BC8" s="66" t="s">
        <v>45</v>
      </c>
      <c r="BD8" s="66" t="s">
        <v>46</v>
      </c>
      <c r="BE8" s="66" t="s">
        <v>47</v>
      </c>
      <c r="BF8" s="66" t="s">
        <v>48</v>
      </c>
      <c r="BG8" s="66" t="s">
        <v>49</v>
      </c>
      <c r="BH8" s="66" t="s">
        <v>50</v>
      </c>
      <c r="BI8" s="66" t="s">
        <v>51</v>
      </c>
      <c r="BJ8" s="66" t="s">
        <v>52</v>
      </c>
      <c r="BK8" s="66" t="s">
        <v>53</v>
      </c>
      <c r="BL8" s="66" t="s">
        <v>54</v>
      </c>
      <c r="BM8" s="66" t="s">
        <v>55</v>
      </c>
      <c r="BN8" s="66" t="s">
        <v>56</v>
      </c>
      <c r="BO8" s="66" t="s">
        <v>57</v>
      </c>
      <c r="BP8" s="66" t="s">
        <v>58</v>
      </c>
      <c r="BQ8" s="66" t="s">
        <v>59</v>
      </c>
      <c r="BR8" s="66" t="s">
        <v>60</v>
      </c>
      <c r="BS8" s="66" t="s">
        <v>61</v>
      </c>
      <c r="BT8" s="66" t="s">
        <v>62</v>
      </c>
      <c r="BU8" s="66" t="s">
        <v>63</v>
      </c>
      <c r="BV8" s="66" t="s">
        <v>64</v>
      </c>
      <c r="BW8" s="66" t="s">
        <v>65</v>
      </c>
      <c r="BX8" s="66" t="s">
        <v>66</v>
      </c>
      <c r="BY8" s="66" t="s">
        <v>67</v>
      </c>
      <c r="BZ8" s="66" t="s">
        <v>68</v>
      </c>
      <c r="CA8" s="66" t="s">
        <v>69</v>
      </c>
      <c r="CB8" s="66"/>
      <c r="CC8" s="86" t="s">
        <v>84</v>
      </c>
      <c r="CD8" s="86" t="s">
        <v>85</v>
      </c>
      <c r="CE8" s="86"/>
      <c r="CF8" s="86"/>
      <c r="CG8" s="86" t="s">
        <v>86</v>
      </c>
      <c r="CH8" s="86" t="s">
        <v>87</v>
      </c>
      <c r="CI8" s="86" t="s">
        <v>88</v>
      </c>
      <c r="CJ8" s="86" t="s">
        <v>89</v>
      </c>
      <c r="CK8" s="86" t="s">
        <v>90</v>
      </c>
      <c r="CL8" s="86" t="s">
        <v>91</v>
      </c>
      <c r="CM8" s="86" t="s">
        <v>92</v>
      </c>
      <c r="CN8" s="86" t="s">
        <v>93</v>
      </c>
      <c r="CO8" s="86" t="s">
        <v>94</v>
      </c>
      <c r="CP8" s="86" t="s">
        <v>95</v>
      </c>
      <c r="CQ8" s="86" t="s">
        <v>96</v>
      </c>
    </row>
    <row r="9" spans="1:95" ht="24" customHeight="1" x14ac:dyDescent="0.25">
      <c r="A9" s="90"/>
      <c r="B9" s="86"/>
      <c r="C9" s="86"/>
      <c r="D9" s="67" t="s">
        <v>0</v>
      </c>
      <c r="E9" s="67" t="s">
        <v>2</v>
      </c>
      <c r="F9" s="67" t="s">
        <v>0</v>
      </c>
      <c r="G9" s="67" t="s">
        <v>3</v>
      </c>
      <c r="H9" s="86"/>
      <c r="I9" s="86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 t="s">
        <v>19</v>
      </c>
      <c r="X9" s="64" t="s">
        <v>20</v>
      </c>
      <c r="Y9" s="64" t="s">
        <v>21</v>
      </c>
      <c r="Z9" s="64" t="s">
        <v>22</v>
      </c>
      <c r="AA9" s="64" t="s">
        <v>71</v>
      </c>
      <c r="AB9" s="64" t="s">
        <v>23</v>
      </c>
      <c r="AC9" s="64" t="s">
        <v>72</v>
      </c>
      <c r="AD9" s="64" t="s">
        <v>73</v>
      </c>
      <c r="AE9" s="64" t="s">
        <v>152</v>
      </c>
      <c r="AF9" s="64" t="s">
        <v>153</v>
      </c>
      <c r="AG9" s="64" t="s">
        <v>24</v>
      </c>
      <c r="AH9" s="64" t="s">
        <v>25</v>
      </c>
      <c r="AI9" s="8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</row>
    <row r="10" spans="1:95" x14ac:dyDescent="0.25">
      <c r="A10" s="68"/>
      <c r="B10" s="69" t="s">
        <v>99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2"/>
      <c r="CD10" s="73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</row>
    <row r="11" spans="1:95" s="14" customFormat="1" ht="31.5" customHeight="1" x14ac:dyDescent="0.25">
      <c r="A11" s="74" t="str">
        <f>""</f>
        <v/>
      </c>
      <c r="B11" s="75" t="s">
        <v>101</v>
      </c>
      <c r="C11" s="84">
        <v>80</v>
      </c>
      <c r="D11" s="95">
        <v>8.65</v>
      </c>
      <c r="E11" s="95">
        <v>7.07</v>
      </c>
      <c r="F11" s="95">
        <v>8.69</v>
      </c>
      <c r="G11" s="95">
        <v>0.11</v>
      </c>
      <c r="H11" s="95">
        <v>7.76</v>
      </c>
      <c r="I11" s="95">
        <v>121.12594243600002</v>
      </c>
      <c r="J11" s="95">
        <v>2.1800000000000002</v>
      </c>
      <c r="K11" s="95">
        <v>2.65</v>
      </c>
      <c r="L11" s="95">
        <v>2.1800000000000002</v>
      </c>
      <c r="M11" s="95">
        <v>0</v>
      </c>
      <c r="N11" s="95">
        <v>1.55</v>
      </c>
      <c r="O11" s="95">
        <v>5.68</v>
      </c>
      <c r="P11" s="95">
        <v>0.52</v>
      </c>
      <c r="Q11" s="95">
        <v>0</v>
      </c>
      <c r="R11" s="95">
        <v>0</v>
      </c>
      <c r="S11" s="95">
        <v>0.03</v>
      </c>
      <c r="T11" s="95">
        <v>0.63</v>
      </c>
      <c r="U11" s="95">
        <v>0</v>
      </c>
      <c r="V11" s="95">
        <v>187.84</v>
      </c>
      <c r="W11" s="95">
        <v>27.93</v>
      </c>
      <c r="X11" s="95">
        <v>18.920000000000002</v>
      </c>
      <c r="Y11" s="95">
        <v>84.98</v>
      </c>
      <c r="Z11" s="95">
        <v>0.44</v>
      </c>
      <c r="AA11" s="95">
        <v>11.99</v>
      </c>
      <c r="AB11" s="95">
        <v>177.34</v>
      </c>
      <c r="AC11" s="95">
        <v>70.849999999999994</v>
      </c>
      <c r="AD11" s="95">
        <v>2.4900000000000002</v>
      </c>
      <c r="AE11" s="95">
        <v>7.0000000000000007E-2</v>
      </c>
      <c r="AF11" s="95">
        <v>7.0000000000000007E-2</v>
      </c>
      <c r="AG11" s="95">
        <v>1.38</v>
      </c>
      <c r="AH11" s="95">
        <v>3.25</v>
      </c>
      <c r="AI11" s="95">
        <v>1.1299999999999999</v>
      </c>
      <c r="AJ11" s="96">
        <v>0</v>
      </c>
      <c r="AK11" s="96">
        <v>39.6</v>
      </c>
      <c r="AL11" s="96">
        <v>34.21</v>
      </c>
      <c r="AM11" s="96">
        <v>186.8</v>
      </c>
      <c r="AN11" s="96">
        <v>70.42</v>
      </c>
      <c r="AO11" s="96">
        <v>60.69</v>
      </c>
      <c r="AP11" s="96">
        <v>81.98</v>
      </c>
      <c r="AQ11" s="96">
        <v>22.04</v>
      </c>
      <c r="AR11" s="96">
        <v>135.37</v>
      </c>
      <c r="AS11" s="96">
        <v>107.04</v>
      </c>
      <c r="AT11" s="96">
        <v>264.45</v>
      </c>
      <c r="AU11" s="96">
        <v>241.08</v>
      </c>
      <c r="AV11" s="96">
        <v>64.349999999999994</v>
      </c>
      <c r="AW11" s="96">
        <v>131.82</v>
      </c>
      <c r="AX11" s="96">
        <v>613.82000000000005</v>
      </c>
      <c r="AY11" s="96">
        <v>3.1</v>
      </c>
      <c r="AZ11" s="96">
        <v>171.63</v>
      </c>
      <c r="BA11" s="96">
        <v>125.88</v>
      </c>
      <c r="BB11" s="96">
        <v>77.7</v>
      </c>
      <c r="BC11" s="96">
        <v>39.130000000000003</v>
      </c>
      <c r="BD11" s="96">
        <v>0.16</v>
      </c>
      <c r="BE11" s="96">
        <v>0.16</v>
      </c>
      <c r="BF11" s="96">
        <v>0.12</v>
      </c>
      <c r="BG11" s="96">
        <v>0.3</v>
      </c>
      <c r="BH11" s="96">
        <v>0.05</v>
      </c>
      <c r="BI11" s="96">
        <v>0.19</v>
      </c>
      <c r="BJ11" s="96">
        <v>0.01</v>
      </c>
      <c r="BK11" s="96">
        <v>0.97</v>
      </c>
      <c r="BL11" s="96">
        <v>0.01</v>
      </c>
      <c r="BM11" s="96">
        <v>0.37</v>
      </c>
      <c r="BN11" s="96">
        <v>0.1</v>
      </c>
      <c r="BO11" s="96">
        <v>0.13</v>
      </c>
      <c r="BP11" s="96">
        <v>0</v>
      </c>
      <c r="BQ11" s="96">
        <v>0</v>
      </c>
      <c r="BR11" s="96">
        <v>7.0000000000000007E-2</v>
      </c>
      <c r="BS11" s="96">
        <v>4.55</v>
      </c>
      <c r="BT11" s="96">
        <v>0.01</v>
      </c>
      <c r="BU11" s="96">
        <v>0</v>
      </c>
      <c r="BV11" s="96">
        <v>3.9</v>
      </c>
      <c r="BW11" s="96">
        <v>0.03</v>
      </c>
      <c r="BX11" s="96">
        <v>0.01</v>
      </c>
      <c r="BY11" s="96">
        <v>0</v>
      </c>
      <c r="BZ11" s="96">
        <v>0</v>
      </c>
      <c r="CA11" s="96">
        <v>0</v>
      </c>
      <c r="CB11" s="96">
        <v>72.239999999999995</v>
      </c>
      <c r="CC11" s="96"/>
      <c r="CD11" s="96"/>
      <c r="CE11" s="96">
        <v>41.55</v>
      </c>
      <c r="CF11" s="96"/>
      <c r="CG11" s="96">
        <v>0</v>
      </c>
      <c r="CH11" s="96">
        <v>0</v>
      </c>
      <c r="CI11" s="96">
        <v>0</v>
      </c>
      <c r="CJ11" s="96">
        <v>0</v>
      </c>
      <c r="CK11" s="96">
        <v>0</v>
      </c>
      <c r="CL11" s="96">
        <v>0</v>
      </c>
      <c r="CM11" s="96">
        <v>0</v>
      </c>
      <c r="CN11" s="96">
        <v>0</v>
      </c>
      <c r="CO11" s="96">
        <v>0</v>
      </c>
      <c r="CP11" s="96">
        <v>0</v>
      </c>
      <c r="CQ11" s="96">
        <v>0</v>
      </c>
    </row>
    <row r="12" spans="1:95" s="14" customFormat="1" ht="30.75" customHeight="1" x14ac:dyDescent="0.25">
      <c r="A12" s="74" t="str">
        <f>""</f>
        <v/>
      </c>
      <c r="B12" s="75" t="s">
        <v>102</v>
      </c>
      <c r="C12" s="84" t="str">
        <f>"200"</f>
        <v>200</v>
      </c>
      <c r="D12" s="95">
        <v>4.16</v>
      </c>
      <c r="E12" s="95">
        <v>0.91</v>
      </c>
      <c r="F12" s="95">
        <v>6.94</v>
      </c>
      <c r="G12" s="95">
        <v>0.65</v>
      </c>
      <c r="H12" s="95">
        <v>28.21</v>
      </c>
      <c r="I12" s="95">
        <v>190.42537333333331</v>
      </c>
      <c r="J12" s="95">
        <v>4.45</v>
      </c>
      <c r="K12" s="95">
        <v>0.17</v>
      </c>
      <c r="L12" s="95">
        <v>0</v>
      </c>
      <c r="M12" s="95">
        <v>0</v>
      </c>
      <c r="N12" s="95">
        <v>3.02</v>
      </c>
      <c r="O12" s="95">
        <v>23.04</v>
      </c>
      <c r="P12" s="95">
        <v>2.15</v>
      </c>
      <c r="Q12" s="95">
        <v>0</v>
      </c>
      <c r="R12" s="95">
        <v>0</v>
      </c>
      <c r="S12" s="95">
        <v>0.37</v>
      </c>
      <c r="T12" s="95">
        <v>2.11</v>
      </c>
      <c r="U12" s="95">
        <v>18.75</v>
      </c>
      <c r="V12" s="95">
        <v>813.69</v>
      </c>
      <c r="W12" s="95">
        <v>50.64</v>
      </c>
      <c r="X12" s="95">
        <v>39.36</v>
      </c>
      <c r="Y12" s="95">
        <v>116.15</v>
      </c>
      <c r="Z12" s="95">
        <v>1.42</v>
      </c>
      <c r="AA12" s="95">
        <v>48.93</v>
      </c>
      <c r="AB12" s="95">
        <v>55.99</v>
      </c>
      <c r="AC12" s="95">
        <v>59.21</v>
      </c>
      <c r="AD12" s="95">
        <v>0.27</v>
      </c>
      <c r="AE12" s="95">
        <v>0.15</v>
      </c>
      <c r="AF12" s="95">
        <v>0.14000000000000001</v>
      </c>
      <c r="AG12" s="95">
        <v>1.69</v>
      </c>
      <c r="AH12" s="95">
        <v>3.34</v>
      </c>
      <c r="AI12" s="95">
        <v>6.91</v>
      </c>
      <c r="AJ12" s="96">
        <v>0</v>
      </c>
      <c r="AK12" s="96">
        <v>42.18</v>
      </c>
      <c r="AL12" s="96">
        <v>66.44</v>
      </c>
      <c r="AM12" s="96">
        <v>84.04</v>
      </c>
      <c r="AN12" s="96">
        <v>99.05</v>
      </c>
      <c r="AO12" s="96">
        <v>16.91</v>
      </c>
      <c r="AP12" s="96">
        <v>66.75</v>
      </c>
      <c r="AQ12" s="96">
        <v>34.14</v>
      </c>
      <c r="AR12" s="96">
        <v>68.12</v>
      </c>
      <c r="AS12" s="96">
        <v>95.43</v>
      </c>
      <c r="AT12" s="96">
        <v>260.43</v>
      </c>
      <c r="AU12" s="96">
        <v>115.77</v>
      </c>
      <c r="AV12" s="96">
        <v>24.09</v>
      </c>
      <c r="AW12" s="96">
        <v>67.42</v>
      </c>
      <c r="AX12" s="96">
        <v>362.33</v>
      </c>
      <c r="AY12" s="96">
        <v>0</v>
      </c>
      <c r="AZ12" s="96">
        <v>50.54</v>
      </c>
      <c r="BA12" s="96">
        <v>45.93</v>
      </c>
      <c r="BB12" s="96">
        <v>50.29</v>
      </c>
      <c r="BC12" s="96">
        <v>21.46</v>
      </c>
      <c r="BD12" s="96">
        <v>0.24</v>
      </c>
      <c r="BE12" s="96">
        <v>0.05</v>
      </c>
      <c r="BF12" s="96">
        <v>0.05</v>
      </c>
      <c r="BG12" s="96">
        <v>0.12</v>
      </c>
      <c r="BH12" s="96">
        <v>0.15</v>
      </c>
      <c r="BI12" s="96">
        <v>0.5</v>
      </c>
      <c r="BJ12" s="96">
        <v>0</v>
      </c>
      <c r="BK12" s="96">
        <v>1.67</v>
      </c>
      <c r="BL12" s="96">
        <v>0</v>
      </c>
      <c r="BM12" s="96">
        <v>0.5</v>
      </c>
      <c r="BN12" s="96">
        <v>0</v>
      </c>
      <c r="BO12" s="96">
        <v>0</v>
      </c>
      <c r="BP12" s="96">
        <v>0</v>
      </c>
      <c r="BQ12" s="96">
        <v>0.05</v>
      </c>
      <c r="BR12" s="96">
        <v>0.19</v>
      </c>
      <c r="BS12" s="96">
        <v>1.7</v>
      </c>
      <c r="BT12" s="96">
        <v>0</v>
      </c>
      <c r="BU12" s="96">
        <v>0</v>
      </c>
      <c r="BV12" s="96">
        <v>0.19</v>
      </c>
      <c r="BW12" s="96">
        <v>0</v>
      </c>
      <c r="BX12" s="96">
        <v>0</v>
      </c>
      <c r="BY12" s="96">
        <v>0</v>
      </c>
      <c r="BZ12" s="96">
        <v>0</v>
      </c>
      <c r="CA12" s="96">
        <v>0</v>
      </c>
      <c r="CB12" s="96">
        <v>163.4</v>
      </c>
      <c r="CC12" s="96"/>
      <c r="CD12" s="96"/>
      <c r="CE12" s="96">
        <v>58.26</v>
      </c>
      <c r="CF12" s="96"/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96">
        <v>0</v>
      </c>
      <c r="CM12" s="96">
        <v>0</v>
      </c>
      <c r="CN12" s="96">
        <v>0</v>
      </c>
      <c r="CO12" s="96">
        <v>0</v>
      </c>
      <c r="CP12" s="96">
        <v>0</v>
      </c>
      <c r="CQ12" s="96">
        <v>0</v>
      </c>
    </row>
    <row r="13" spans="1:95" s="14" customFormat="1" ht="21.75" customHeight="1" x14ac:dyDescent="0.25">
      <c r="A13" s="74" t="str">
        <f>""</f>
        <v/>
      </c>
      <c r="B13" s="75" t="s">
        <v>155</v>
      </c>
      <c r="C13" s="76" t="str">
        <f>"200"</f>
        <v>200</v>
      </c>
      <c r="D13" s="95">
        <v>0.06</v>
      </c>
      <c r="E13" s="95">
        <v>0</v>
      </c>
      <c r="F13" s="95">
        <v>0.01</v>
      </c>
      <c r="G13" s="95">
        <v>0.14000000000000001</v>
      </c>
      <c r="H13" s="95">
        <v>22.09</v>
      </c>
      <c r="I13" s="95">
        <v>87.69</v>
      </c>
      <c r="J13" s="95">
        <v>0.02</v>
      </c>
      <c r="K13" s="95">
        <v>0</v>
      </c>
      <c r="L13" s="95">
        <v>0</v>
      </c>
      <c r="M13" s="95">
        <v>0</v>
      </c>
      <c r="N13" s="95">
        <v>25.33</v>
      </c>
      <c r="O13" s="95">
        <v>0.55000000000000004</v>
      </c>
      <c r="P13" s="95">
        <v>1.97</v>
      </c>
      <c r="Q13" s="95">
        <v>0</v>
      </c>
      <c r="R13" s="95">
        <v>0</v>
      </c>
      <c r="S13" s="95">
        <v>0.46</v>
      </c>
      <c r="T13" s="95">
        <v>0.46</v>
      </c>
      <c r="U13" s="95">
        <v>1.24</v>
      </c>
      <c r="V13" s="95">
        <v>4.68</v>
      </c>
      <c r="W13" s="95">
        <v>5.56</v>
      </c>
      <c r="X13" s="95">
        <v>1.39</v>
      </c>
      <c r="Y13" s="95">
        <v>1.39</v>
      </c>
      <c r="Z13" s="95">
        <v>0.28999999999999998</v>
      </c>
      <c r="AA13" s="95">
        <v>0</v>
      </c>
      <c r="AB13" s="95">
        <v>416</v>
      </c>
      <c r="AC13" s="95">
        <v>86.8</v>
      </c>
      <c r="AD13" s="95">
        <v>0.34</v>
      </c>
      <c r="AE13" s="95">
        <v>0.01</v>
      </c>
      <c r="AF13" s="95">
        <v>0.02</v>
      </c>
      <c r="AG13" s="95">
        <v>0.1</v>
      </c>
      <c r="AH13" s="95">
        <v>0.14000000000000001</v>
      </c>
      <c r="AI13" s="95">
        <v>52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0</v>
      </c>
      <c r="AT13" s="96">
        <v>0</v>
      </c>
      <c r="AU13" s="96">
        <v>0</v>
      </c>
      <c r="AV13" s="96">
        <v>0</v>
      </c>
      <c r="AW13" s="96">
        <v>0</v>
      </c>
      <c r="AX13" s="96">
        <v>0</v>
      </c>
      <c r="AY13" s="96">
        <v>0</v>
      </c>
      <c r="AZ13" s="96">
        <v>0</v>
      </c>
      <c r="BA13" s="96">
        <v>0</v>
      </c>
      <c r="BB13" s="96">
        <v>0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96">
        <v>0</v>
      </c>
      <c r="BW13" s="96">
        <v>0</v>
      </c>
      <c r="BX13" s="96">
        <v>0</v>
      </c>
      <c r="BY13" s="96">
        <v>0</v>
      </c>
      <c r="BZ13" s="96">
        <v>0</v>
      </c>
      <c r="CA13" s="96">
        <v>0</v>
      </c>
      <c r="CB13" s="96">
        <v>232.02</v>
      </c>
      <c r="CC13" s="96"/>
      <c r="CD13" s="96"/>
      <c r="CE13" s="96">
        <v>69.33</v>
      </c>
      <c r="CF13" s="96"/>
      <c r="CG13" s="96">
        <v>0</v>
      </c>
      <c r="CH13" s="96">
        <v>0</v>
      </c>
      <c r="CI13" s="96">
        <v>0</v>
      </c>
      <c r="CJ13" s="96">
        <v>0</v>
      </c>
      <c r="CK13" s="96">
        <v>0</v>
      </c>
      <c r="CL13" s="96">
        <v>0</v>
      </c>
      <c r="CM13" s="96">
        <v>0</v>
      </c>
      <c r="CN13" s="96">
        <v>0</v>
      </c>
      <c r="CO13" s="96">
        <v>0</v>
      </c>
      <c r="CP13" s="96">
        <v>24</v>
      </c>
      <c r="CQ13" s="96">
        <v>0</v>
      </c>
    </row>
    <row r="14" spans="1:95" s="14" customFormat="1" ht="16.5" customHeight="1" x14ac:dyDescent="0.25">
      <c r="A14" s="77" t="str">
        <f>""</f>
        <v/>
      </c>
      <c r="B14" s="78" t="s">
        <v>110</v>
      </c>
      <c r="C14" s="79" t="str">
        <f>"20"</f>
        <v>20</v>
      </c>
      <c r="D14" s="97">
        <v>1.39</v>
      </c>
      <c r="E14" s="97">
        <v>0</v>
      </c>
      <c r="F14" s="97">
        <v>0.21</v>
      </c>
      <c r="G14" s="97">
        <v>0</v>
      </c>
      <c r="H14" s="97">
        <v>7.44</v>
      </c>
      <c r="I14" s="97">
        <v>37.985179999999993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7.44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8">
        <v>0</v>
      </c>
      <c r="AK14" s="98">
        <v>0</v>
      </c>
      <c r="AL14" s="98">
        <v>0</v>
      </c>
      <c r="AM14" s="98">
        <v>0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8">
        <v>0</v>
      </c>
      <c r="AW14" s="98">
        <v>0</v>
      </c>
      <c r="AX14" s="98">
        <v>0</v>
      </c>
      <c r="AY14" s="98">
        <v>0</v>
      </c>
      <c r="AZ14" s="98">
        <v>0</v>
      </c>
      <c r="BA14" s="98">
        <v>0</v>
      </c>
      <c r="BB14" s="98">
        <v>0</v>
      </c>
      <c r="BC14" s="98">
        <v>0</v>
      </c>
      <c r="BD14" s="98">
        <v>0</v>
      </c>
      <c r="BE14" s="98">
        <v>0</v>
      </c>
      <c r="BF14" s="98">
        <v>0</v>
      </c>
      <c r="BG14" s="98">
        <v>0</v>
      </c>
      <c r="BH14" s="98">
        <v>0</v>
      </c>
      <c r="BI14" s="98">
        <v>0</v>
      </c>
      <c r="BJ14" s="98">
        <v>0</v>
      </c>
      <c r="BK14" s="98">
        <v>0</v>
      </c>
      <c r="BL14" s="98">
        <v>0</v>
      </c>
      <c r="BM14" s="98">
        <v>0</v>
      </c>
      <c r="BN14" s="98">
        <v>0</v>
      </c>
      <c r="BO14" s="98">
        <v>0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98">
        <v>0</v>
      </c>
      <c r="BV14" s="98">
        <v>0</v>
      </c>
      <c r="BW14" s="98">
        <v>0</v>
      </c>
      <c r="BX14" s="98">
        <v>0</v>
      </c>
      <c r="BY14" s="98">
        <v>0</v>
      </c>
      <c r="BZ14" s="98">
        <v>0</v>
      </c>
      <c r="CA14" s="98">
        <v>0</v>
      </c>
      <c r="CB14" s="98">
        <v>7.12</v>
      </c>
      <c r="CC14" s="98"/>
      <c r="CD14" s="98"/>
      <c r="CE14" s="98">
        <v>0</v>
      </c>
      <c r="CF14" s="98"/>
      <c r="CG14" s="98">
        <v>0</v>
      </c>
      <c r="CH14" s="98">
        <v>0</v>
      </c>
      <c r="CI14" s="98">
        <v>0</v>
      </c>
      <c r="CJ14" s="98">
        <v>0</v>
      </c>
      <c r="CK14" s="98">
        <v>0</v>
      </c>
      <c r="CL14" s="98">
        <v>0</v>
      </c>
      <c r="CM14" s="98">
        <v>0</v>
      </c>
      <c r="CN14" s="98">
        <v>0</v>
      </c>
      <c r="CO14" s="98">
        <v>0</v>
      </c>
      <c r="CP14" s="98">
        <v>0</v>
      </c>
      <c r="CQ14" s="98">
        <v>0</v>
      </c>
    </row>
    <row r="15" spans="1:95" s="13" customFormat="1" x14ac:dyDescent="0.25">
      <c r="A15" s="77" t="str">
        <f>""</f>
        <v/>
      </c>
      <c r="B15" s="78" t="s">
        <v>104</v>
      </c>
      <c r="C15" s="79" t="str">
        <f>"30"</f>
        <v>30</v>
      </c>
      <c r="D15" s="97">
        <v>2.14</v>
      </c>
      <c r="E15" s="97">
        <v>0</v>
      </c>
      <c r="F15" s="97">
        <v>0.24</v>
      </c>
      <c r="G15" s="97">
        <v>0.27</v>
      </c>
      <c r="H15" s="97">
        <v>12.8</v>
      </c>
      <c r="I15" s="97">
        <v>63.271619999999999</v>
      </c>
      <c r="J15" s="97">
        <v>0.06</v>
      </c>
      <c r="K15" s="97">
        <v>0</v>
      </c>
      <c r="L15" s="97">
        <v>0</v>
      </c>
      <c r="M15" s="97">
        <v>0</v>
      </c>
      <c r="N15" s="97">
        <v>0.3</v>
      </c>
      <c r="O15" s="97">
        <v>12.45</v>
      </c>
      <c r="P15" s="97">
        <v>0.05</v>
      </c>
      <c r="Q15" s="97">
        <v>0</v>
      </c>
      <c r="R15" s="97">
        <v>0</v>
      </c>
      <c r="S15" s="97">
        <v>0.09</v>
      </c>
      <c r="T15" s="97">
        <v>0.54</v>
      </c>
      <c r="U15" s="97">
        <v>113.4</v>
      </c>
      <c r="V15" s="97">
        <v>35.11</v>
      </c>
      <c r="W15" s="97">
        <v>6.07</v>
      </c>
      <c r="X15" s="97">
        <v>8.61</v>
      </c>
      <c r="Y15" s="97">
        <v>22.71</v>
      </c>
      <c r="Z15" s="97">
        <v>0.52</v>
      </c>
      <c r="AA15" s="97">
        <v>0</v>
      </c>
      <c r="AB15" s="97">
        <v>0</v>
      </c>
      <c r="AC15" s="97">
        <v>0</v>
      </c>
      <c r="AD15" s="97">
        <v>0.39</v>
      </c>
      <c r="AE15" s="97">
        <v>0.03</v>
      </c>
      <c r="AF15" s="97">
        <v>0.01</v>
      </c>
      <c r="AG15" s="97">
        <v>0.38</v>
      </c>
      <c r="AH15" s="97">
        <v>0.93</v>
      </c>
      <c r="AI15" s="97">
        <v>0</v>
      </c>
      <c r="AJ15" s="98">
        <v>0</v>
      </c>
      <c r="AK15" s="98">
        <v>103.49</v>
      </c>
      <c r="AL15" s="98">
        <v>107.72</v>
      </c>
      <c r="AM15" s="98">
        <v>164.97</v>
      </c>
      <c r="AN15" s="98">
        <v>54.71</v>
      </c>
      <c r="AO15" s="98">
        <v>32.43</v>
      </c>
      <c r="AP15" s="98">
        <v>64.86</v>
      </c>
      <c r="AQ15" s="98">
        <v>24.53</v>
      </c>
      <c r="AR15" s="98">
        <v>117.31</v>
      </c>
      <c r="AS15" s="98">
        <v>72.760000000000005</v>
      </c>
      <c r="AT15" s="98">
        <v>101.52</v>
      </c>
      <c r="AU15" s="98">
        <v>83.75</v>
      </c>
      <c r="AV15" s="98">
        <v>43.99</v>
      </c>
      <c r="AW15" s="98">
        <v>77.83</v>
      </c>
      <c r="AX15" s="98">
        <v>650.86</v>
      </c>
      <c r="AY15" s="98">
        <v>0</v>
      </c>
      <c r="AZ15" s="98">
        <v>212.06</v>
      </c>
      <c r="BA15" s="98">
        <v>92.21</v>
      </c>
      <c r="BB15" s="98">
        <v>61.19</v>
      </c>
      <c r="BC15" s="98">
        <v>48.5</v>
      </c>
      <c r="BD15" s="98">
        <v>0</v>
      </c>
      <c r="BE15" s="98">
        <v>0</v>
      </c>
      <c r="BF15" s="98">
        <v>0</v>
      </c>
      <c r="BG15" s="98">
        <v>0</v>
      </c>
      <c r="BH15" s="98">
        <v>0</v>
      </c>
      <c r="BI15" s="98">
        <v>0</v>
      </c>
      <c r="BJ15" s="98">
        <v>0</v>
      </c>
      <c r="BK15" s="98">
        <v>0.03</v>
      </c>
      <c r="BL15" s="98">
        <v>0</v>
      </c>
      <c r="BM15" s="98">
        <v>0</v>
      </c>
      <c r="BN15" s="98">
        <v>0</v>
      </c>
      <c r="BO15" s="98">
        <v>0</v>
      </c>
      <c r="BP15" s="98">
        <v>0</v>
      </c>
      <c r="BQ15" s="98">
        <v>0</v>
      </c>
      <c r="BR15" s="98">
        <v>0</v>
      </c>
      <c r="BS15" s="98">
        <v>0.02</v>
      </c>
      <c r="BT15" s="98">
        <v>0</v>
      </c>
      <c r="BU15" s="98">
        <v>0</v>
      </c>
      <c r="BV15" s="98">
        <v>0.11</v>
      </c>
      <c r="BW15" s="98">
        <v>0.01</v>
      </c>
      <c r="BX15" s="98">
        <v>0</v>
      </c>
      <c r="BY15" s="98">
        <v>0</v>
      </c>
      <c r="BZ15" s="98">
        <v>0</v>
      </c>
      <c r="CA15" s="98">
        <v>0</v>
      </c>
      <c r="CB15" s="98">
        <v>11.73</v>
      </c>
      <c r="CC15" s="98"/>
      <c r="CD15" s="98"/>
      <c r="CE15" s="98">
        <v>0</v>
      </c>
      <c r="CF15" s="98"/>
      <c r="CG15" s="98">
        <v>0</v>
      </c>
      <c r="CH15" s="98">
        <v>0</v>
      </c>
      <c r="CI15" s="98">
        <v>0</v>
      </c>
      <c r="CJ15" s="98">
        <v>570</v>
      </c>
      <c r="CK15" s="98">
        <v>219.6</v>
      </c>
      <c r="CL15" s="98">
        <v>394.8</v>
      </c>
      <c r="CM15" s="98">
        <v>4.5599999999999996</v>
      </c>
      <c r="CN15" s="98">
        <v>4.5599999999999996</v>
      </c>
      <c r="CO15" s="98">
        <v>4.5599999999999996</v>
      </c>
      <c r="CP15" s="98">
        <v>0</v>
      </c>
      <c r="CQ15" s="98">
        <v>0</v>
      </c>
    </row>
    <row r="16" spans="1:95" s="15" customFormat="1" ht="21.75" customHeight="1" x14ac:dyDescent="0.25">
      <c r="A16" s="80"/>
      <c r="B16" s="81" t="s">
        <v>105</v>
      </c>
      <c r="C16" s="70">
        <v>530</v>
      </c>
      <c r="D16" s="85">
        <f t="shared" ref="D16:I16" si="0">SUM(D11:D15)</f>
        <v>16.400000000000002</v>
      </c>
      <c r="E16" s="85">
        <f t="shared" si="0"/>
        <v>7.98</v>
      </c>
      <c r="F16" s="85">
        <f t="shared" si="0"/>
        <v>16.09</v>
      </c>
      <c r="G16" s="85">
        <f t="shared" si="0"/>
        <v>1.17</v>
      </c>
      <c r="H16" s="85">
        <f t="shared" si="0"/>
        <v>78.3</v>
      </c>
      <c r="I16" s="85">
        <f t="shared" si="0"/>
        <v>500.49811576933331</v>
      </c>
      <c r="J16" s="85">
        <v>6.71</v>
      </c>
      <c r="K16" s="85">
        <v>2.82</v>
      </c>
      <c r="L16" s="85">
        <v>2.1800000000000002</v>
      </c>
      <c r="M16" s="85">
        <v>0</v>
      </c>
      <c r="N16" s="85">
        <v>30.64</v>
      </c>
      <c r="O16" s="85">
        <v>41.75</v>
      </c>
      <c r="P16" s="85">
        <v>4.91</v>
      </c>
      <c r="Q16" s="85">
        <v>0</v>
      </c>
      <c r="R16" s="85">
        <v>0</v>
      </c>
      <c r="S16" s="85">
        <v>1.17</v>
      </c>
      <c r="T16" s="85">
        <v>4.91</v>
      </c>
      <c r="U16" s="85">
        <v>466.69</v>
      </c>
      <c r="V16" s="85">
        <v>1078.54</v>
      </c>
      <c r="W16" s="85">
        <v>96.28</v>
      </c>
      <c r="X16" s="85">
        <v>71.94</v>
      </c>
      <c r="Y16" s="85">
        <v>231.49</v>
      </c>
      <c r="Z16" s="85">
        <v>2.83</v>
      </c>
      <c r="AA16" s="85">
        <v>60.92</v>
      </c>
      <c r="AB16" s="85">
        <v>656.53</v>
      </c>
      <c r="AC16" s="85">
        <v>218.36</v>
      </c>
      <c r="AD16" s="85">
        <v>3.52</v>
      </c>
      <c r="AE16" s="85">
        <v>0.26</v>
      </c>
      <c r="AF16" s="85">
        <v>0.24</v>
      </c>
      <c r="AG16" s="85">
        <v>3.57</v>
      </c>
      <c r="AH16" s="85">
        <v>7.72</v>
      </c>
      <c r="AI16" s="85">
        <v>60.64</v>
      </c>
      <c r="AJ16" s="99">
        <v>0</v>
      </c>
      <c r="AK16" s="99">
        <v>185.28</v>
      </c>
      <c r="AL16" s="99">
        <v>208.37</v>
      </c>
      <c r="AM16" s="99">
        <v>435.81</v>
      </c>
      <c r="AN16" s="99">
        <v>224.18</v>
      </c>
      <c r="AO16" s="99">
        <v>110.03</v>
      </c>
      <c r="AP16" s="99">
        <v>213.6</v>
      </c>
      <c r="AQ16" s="99">
        <v>80.709999999999994</v>
      </c>
      <c r="AR16" s="99">
        <v>320.8</v>
      </c>
      <c r="AS16" s="99">
        <v>275.22000000000003</v>
      </c>
      <c r="AT16" s="99">
        <v>626.39</v>
      </c>
      <c r="AU16" s="99">
        <v>440.61</v>
      </c>
      <c r="AV16" s="99">
        <v>132.43</v>
      </c>
      <c r="AW16" s="99">
        <v>277.08</v>
      </c>
      <c r="AX16" s="99">
        <v>1627.01</v>
      </c>
      <c r="AY16" s="99">
        <v>3.1</v>
      </c>
      <c r="AZ16" s="99">
        <v>434.23</v>
      </c>
      <c r="BA16" s="99">
        <v>264.02</v>
      </c>
      <c r="BB16" s="99">
        <v>189.18</v>
      </c>
      <c r="BC16" s="99">
        <v>109.09</v>
      </c>
      <c r="BD16" s="99">
        <v>0.4</v>
      </c>
      <c r="BE16" s="99">
        <v>0.21</v>
      </c>
      <c r="BF16" s="99">
        <v>0.17</v>
      </c>
      <c r="BG16" s="99">
        <v>0.42</v>
      </c>
      <c r="BH16" s="99">
        <v>0.2</v>
      </c>
      <c r="BI16" s="99">
        <v>0.69</v>
      </c>
      <c r="BJ16" s="99">
        <v>0.01</v>
      </c>
      <c r="BK16" s="99">
        <v>2.68</v>
      </c>
      <c r="BL16" s="99">
        <v>0.01</v>
      </c>
      <c r="BM16" s="99">
        <v>0.88</v>
      </c>
      <c r="BN16" s="99">
        <v>0.1</v>
      </c>
      <c r="BO16" s="99">
        <v>0.13</v>
      </c>
      <c r="BP16" s="99">
        <v>0</v>
      </c>
      <c r="BQ16" s="99">
        <v>0.05</v>
      </c>
      <c r="BR16" s="99">
        <v>0.27</v>
      </c>
      <c r="BS16" s="99">
        <v>6.27</v>
      </c>
      <c r="BT16" s="99">
        <v>0.01</v>
      </c>
      <c r="BU16" s="99">
        <v>0</v>
      </c>
      <c r="BV16" s="99">
        <v>4.2</v>
      </c>
      <c r="BW16" s="99">
        <v>0.04</v>
      </c>
      <c r="BX16" s="99">
        <v>0.01</v>
      </c>
      <c r="BY16" s="99">
        <v>0</v>
      </c>
      <c r="BZ16" s="99">
        <v>0</v>
      </c>
      <c r="CA16" s="99">
        <v>0</v>
      </c>
      <c r="CB16" s="99">
        <v>507</v>
      </c>
      <c r="CC16" s="99"/>
      <c r="CD16" s="99">
        <f>$I$16/$I$26*100</f>
        <v>39.76728992484464</v>
      </c>
      <c r="CE16" s="99">
        <v>170.34</v>
      </c>
      <c r="CF16" s="99"/>
      <c r="CG16" s="99">
        <v>0</v>
      </c>
      <c r="CH16" s="99">
        <v>0</v>
      </c>
      <c r="CI16" s="99">
        <v>0</v>
      </c>
      <c r="CJ16" s="99">
        <v>570</v>
      </c>
      <c r="CK16" s="99">
        <v>219.6</v>
      </c>
      <c r="CL16" s="99">
        <v>394.8</v>
      </c>
      <c r="CM16" s="99">
        <v>4.5599999999999996</v>
      </c>
      <c r="CN16" s="99">
        <v>4.5599999999999996</v>
      </c>
      <c r="CO16" s="99">
        <v>4.5599999999999996</v>
      </c>
      <c r="CP16" s="99">
        <v>24</v>
      </c>
      <c r="CQ16" s="99">
        <v>0</v>
      </c>
    </row>
    <row r="17" spans="1:95" ht="21" customHeight="1" x14ac:dyDescent="0.25">
      <c r="A17" s="68"/>
      <c r="B17" s="69" t="s">
        <v>106</v>
      </c>
      <c r="C17" s="7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</row>
    <row r="18" spans="1:95" s="14" customFormat="1" ht="18" customHeight="1" x14ac:dyDescent="0.25">
      <c r="A18" s="74" t="str">
        <f>""</f>
        <v/>
      </c>
      <c r="B18" s="75" t="s">
        <v>158</v>
      </c>
      <c r="C18" s="76" t="str">
        <f>"60"</f>
        <v>60</v>
      </c>
      <c r="D18" s="95">
        <v>0.62</v>
      </c>
      <c r="E18" s="95">
        <v>0</v>
      </c>
      <c r="F18" s="95">
        <v>0.11</v>
      </c>
      <c r="G18" s="95">
        <v>0.12</v>
      </c>
      <c r="H18" s="95">
        <v>2.84</v>
      </c>
      <c r="I18" s="95">
        <v>14.334180000000002</v>
      </c>
      <c r="J18" s="95">
        <v>0</v>
      </c>
      <c r="K18" s="95">
        <v>0</v>
      </c>
      <c r="L18" s="95">
        <v>0</v>
      </c>
      <c r="M18" s="95">
        <v>0</v>
      </c>
      <c r="N18" s="95">
        <v>1.91</v>
      </c>
      <c r="O18" s="95">
        <v>0.16</v>
      </c>
      <c r="P18" s="95">
        <v>0.76</v>
      </c>
      <c r="Q18" s="95">
        <v>0</v>
      </c>
      <c r="R18" s="95">
        <v>0</v>
      </c>
      <c r="S18" s="95">
        <v>0.48</v>
      </c>
      <c r="T18" s="95">
        <v>0.42</v>
      </c>
      <c r="U18" s="95">
        <v>1.8</v>
      </c>
      <c r="V18" s="95">
        <v>153.12</v>
      </c>
      <c r="W18" s="95">
        <v>7.39</v>
      </c>
      <c r="X18" s="95">
        <v>10.44</v>
      </c>
      <c r="Y18" s="95">
        <v>13.57</v>
      </c>
      <c r="Z18" s="95">
        <v>0.47</v>
      </c>
      <c r="AA18" s="95">
        <v>0</v>
      </c>
      <c r="AB18" s="95">
        <v>384</v>
      </c>
      <c r="AC18" s="95">
        <v>79.8</v>
      </c>
      <c r="AD18" s="95">
        <v>0.42</v>
      </c>
      <c r="AE18" s="95">
        <v>0.03</v>
      </c>
      <c r="AF18" s="95">
        <v>0.02</v>
      </c>
      <c r="AG18" s="95">
        <v>0.24</v>
      </c>
      <c r="AH18" s="95">
        <v>0.42</v>
      </c>
      <c r="AI18" s="95">
        <v>6</v>
      </c>
      <c r="AJ18" s="96">
        <v>0</v>
      </c>
      <c r="AK18" s="96">
        <v>13.54</v>
      </c>
      <c r="AL18" s="96">
        <v>14.66</v>
      </c>
      <c r="AM18" s="96">
        <v>20.3</v>
      </c>
      <c r="AN18" s="96">
        <v>22.56</v>
      </c>
      <c r="AO18" s="96">
        <v>3.95</v>
      </c>
      <c r="AP18" s="96">
        <v>16.36</v>
      </c>
      <c r="AQ18" s="96">
        <v>4.51</v>
      </c>
      <c r="AR18" s="96">
        <v>14.1</v>
      </c>
      <c r="AS18" s="96">
        <v>15.23</v>
      </c>
      <c r="AT18" s="96">
        <v>12.97</v>
      </c>
      <c r="AU18" s="96">
        <v>77.83</v>
      </c>
      <c r="AV18" s="96">
        <v>9.02</v>
      </c>
      <c r="AW18" s="96">
        <v>11.28</v>
      </c>
      <c r="AX18" s="96">
        <v>289.89999999999998</v>
      </c>
      <c r="AY18" s="96">
        <v>0</v>
      </c>
      <c r="AZ18" s="96">
        <v>10.72</v>
      </c>
      <c r="BA18" s="96">
        <v>14.66</v>
      </c>
      <c r="BB18" s="96">
        <v>14.1</v>
      </c>
      <c r="BC18" s="96">
        <v>2.82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96">
        <v>0</v>
      </c>
      <c r="BW18" s="96">
        <v>0</v>
      </c>
      <c r="BX18" s="96">
        <v>0</v>
      </c>
      <c r="BY18" s="96">
        <v>0</v>
      </c>
      <c r="BZ18" s="96">
        <v>0</v>
      </c>
      <c r="CA18" s="96">
        <v>0</v>
      </c>
      <c r="CB18" s="96">
        <v>55.2</v>
      </c>
      <c r="CC18" s="96"/>
      <c r="CD18" s="96"/>
      <c r="CE18" s="96">
        <v>64</v>
      </c>
      <c r="CF18" s="96"/>
      <c r="CG18" s="96">
        <v>0</v>
      </c>
      <c r="CH18" s="96">
        <v>0</v>
      </c>
      <c r="CI18" s="96">
        <v>0</v>
      </c>
      <c r="CJ18" s="96">
        <v>0</v>
      </c>
      <c r="CK18" s="96">
        <v>0</v>
      </c>
      <c r="CL18" s="96">
        <v>0</v>
      </c>
      <c r="CM18" s="96">
        <v>0</v>
      </c>
      <c r="CN18" s="96">
        <v>0</v>
      </c>
      <c r="CO18" s="96">
        <v>0</v>
      </c>
      <c r="CP18" s="96">
        <v>0</v>
      </c>
      <c r="CQ18" s="96">
        <v>0</v>
      </c>
    </row>
    <row r="19" spans="1:95" s="14" customFormat="1" ht="47.25" customHeight="1" x14ac:dyDescent="0.25">
      <c r="A19" s="74" t="str">
        <f>""</f>
        <v/>
      </c>
      <c r="B19" s="75" t="s">
        <v>107</v>
      </c>
      <c r="C19" s="76" t="str">
        <f>"250/12,5/10"</f>
        <v>250/12,5/10</v>
      </c>
      <c r="D19" s="95">
        <v>4.78</v>
      </c>
      <c r="E19" s="95">
        <v>3.26</v>
      </c>
      <c r="F19" s="95">
        <v>9.39</v>
      </c>
      <c r="G19" s="95">
        <v>0.11</v>
      </c>
      <c r="H19" s="95">
        <v>14.08</v>
      </c>
      <c r="I19" s="95">
        <v>127.88481000000003</v>
      </c>
      <c r="J19" s="95">
        <v>3.89</v>
      </c>
      <c r="K19" s="95">
        <v>0.13</v>
      </c>
      <c r="L19" s="95">
        <v>1.19</v>
      </c>
      <c r="M19" s="95">
        <v>0</v>
      </c>
      <c r="N19" s="95">
        <v>9.5299999999999994</v>
      </c>
      <c r="O19" s="95">
        <v>2.37</v>
      </c>
      <c r="P19" s="95">
        <v>2.19</v>
      </c>
      <c r="Q19" s="95">
        <v>0</v>
      </c>
      <c r="R19" s="95">
        <v>0</v>
      </c>
      <c r="S19" s="95">
        <v>0.34</v>
      </c>
      <c r="T19" s="95">
        <v>1.48</v>
      </c>
      <c r="U19" s="95">
        <v>14.78</v>
      </c>
      <c r="V19" s="95">
        <v>212.6</v>
      </c>
      <c r="W19" s="95">
        <v>35.25</v>
      </c>
      <c r="X19" s="95">
        <v>20.13</v>
      </c>
      <c r="Y19" s="95">
        <v>59.25</v>
      </c>
      <c r="Z19" s="95">
        <v>1.21</v>
      </c>
      <c r="AA19" s="95">
        <v>22.25</v>
      </c>
      <c r="AB19" s="95">
        <v>1293.5999999999999</v>
      </c>
      <c r="AC19" s="95">
        <v>260.10000000000002</v>
      </c>
      <c r="AD19" s="95">
        <v>0.26</v>
      </c>
      <c r="AE19" s="95">
        <v>0.03</v>
      </c>
      <c r="AF19" s="95">
        <v>0.05</v>
      </c>
      <c r="AG19" s="95">
        <v>1.1200000000000001</v>
      </c>
      <c r="AH19" s="95">
        <v>0.92</v>
      </c>
      <c r="AI19" s="95">
        <v>5.69</v>
      </c>
      <c r="AJ19" s="96">
        <v>0</v>
      </c>
      <c r="AK19" s="96">
        <v>37.94</v>
      </c>
      <c r="AL19" s="96">
        <v>40.28</v>
      </c>
      <c r="AM19" s="96">
        <v>70.16</v>
      </c>
      <c r="AN19" s="96">
        <v>74.7</v>
      </c>
      <c r="AO19" s="96">
        <v>20.12</v>
      </c>
      <c r="AP19" s="96">
        <v>47.34</v>
      </c>
      <c r="AQ19" s="96">
        <v>14.36</v>
      </c>
      <c r="AR19" s="96">
        <v>46.94</v>
      </c>
      <c r="AS19" s="96">
        <v>48.06</v>
      </c>
      <c r="AT19" s="96">
        <v>76.239999999999995</v>
      </c>
      <c r="AU19" s="96">
        <v>189.1</v>
      </c>
      <c r="AV19" s="96">
        <v>20.36</v>
      </c>
      <c r="AW19" s="96">
        <v>35.46</v>
      </c>
      <c r="AX19" s="96">
        <v>256.74</v>
      </c>
      <c r="AY19" s="96">
        <v>15.3</v>
      </c>
      <c r="AZ19" s="96">
        <v>61.02</v>
      </c>
      <c r="BA19" s="96">
        <v>55.04</v>
      </c>
      <c r="BB19" s="96">
        <v>45.72</v>
      </c>
      <c r="BC19" s="96">
        <v>14.36</v>
      </c>
      <c r="BD19" s="96">
        <v>0.19</v>
      </c>
      <c r="BE19" s="96">
        <v>0.06</v>
      </c>
      <c r="BF19" s="96">
        <v>0.04</v>
      </c>
      <c r="BG19" s="96">
        <v>0.1</v>
      </c>
      <c r="BH19" s="96">
        <v>0.12</v>
      </c>
      <c r="BI19" s="96">
        <v>0.52</v>
      </c>
      <c r="BJ19" s="96">
        <v>0.02</v>
      </c>
      <c r="BK19" s="96">
        <v>1.22</v>
      </c>
      <c r="BL19" s="96">
        <v>0.01</v>
      </c>
      <c r="BM19" s="96">
        <v>0.44</v>
      </c>
      <c r="BN19" s="96">
        <v>0.02</v>
      </c>
      <c r="BO19" s="96">
        <v>0</v>
      </c>
      <c r="BP19" s="96">
        <v>0</v>
      </c>
      <c r="BQ19" s="96">
        <v>0.03</v>
      </c>
      <c r="BR19" s="96">
        <v>0.15</v>
      </c>
      <c r="BS19" s="96">
        <v>1.22</v>
      </c>
      <c r="BT19" s="96">
        <v>0</v>
      </c>
      <c r="BU19" s="96">
        <v>0</v>
      </c>
      <c r="BV19" s="96">
        <v>0.08</v>
      </c>
      <c r="BW19" s="96">
        <v>0.02</v>
      </c>
      <c r="BX19" s="96">
        <v>0.03</v>
      </c>
      <c r="BY19" s="96">
        <v>0</v>
      </c>
      <c r="BZ19" s="96">
        <v>0</v>
      </c>
      <c r="CA19" s="96">
        <v>0</v>
      </c>
      <c r="CB19" s="96">
        <v>291.99</v>
      </c>
      <c r="CC19" s="96"/>
      <c r="CD19" s="96"/>
      <c r="CE19" s="96">
        <v>237.85</v>
      </c>
      <c r="CF19" s="96"/>
      <c r="CG19" s="96">
        <v>0</v>
      </c>
      <c r="CH19" s="96">
        <v>0</v>
      </c>
      <c r="CI19" s="96">
        <v>0</v>
      </c>
      <c r="CJ19" s="96">
        <v>0</v>
      </c>
      <c r="CK19" s="96">
        <v>0</v>
      </c>
      <c r="CL19" s="96">
        <v>0</v>
      </c>
      <c r="CM19" s="96">
        <v>0</v>
      </c>
      <c r="CN19" s="96">
        <v>0</v>
      </c>
      <c r="CO19" s="96">
        <v>0</v>
      </c>
      <c r="CP19" s="96">
        <v>2.5</v>
      </c>
      <c r="CQ19" s="96">
        <v>0.25</v>
      </c>
    </row>
    <row r="20" spans="1:95" s="14" customFormat="1" ht="18.75" customHeight="1" x14ac:dyDescent="0.25">
      <c r="A20" s="74" t="str">
        <f>""</f>
        <v/>
      </c>
      <c r="B20" s="75" t="s">
        <v>108</v>
      </c>
      <c r="C20" s="84">
        <v>110</v>
      </c>
      <c r="D20" s="95">
        <v>8.06</v>
      </c>
      <c r="E20" s="95">
        <v>7.12</v>
      </c>
      <c r="F20" s="95">
        <v>12.42</v>
      </c>
      <c r="G20" s="95">
        <v>0.17</v>
      </c>
      <c r="H20" s="95">
        <v>10.4</v>
      </c>
      <c r="I20" s="95">
        <v>184.2295688952469</v>
      </c>
      <c r="J20" s="95">
        <v>8.49</v>
      </c>
      <c r="K20" s="95">
        <v>0.27</v>
      </c>
      <c r="L20" s="95">
        <v>0</v>
      </c>
      <c r="M20" s="95">
        <v>0</v>
      </c>
      <c r="N20" s="95">
        <v>2.67</v>
      </c>
      <c r="O20" s="95">
        <v>6.87</v>
      </c>
      <c r="P20" s="95">
        <v>0.86</v>
      </c>
      <c r="Q20" s="95">
        <v>0</v>
      </c>
      <c r="R20" s="95">
        <v>0</v>
      </c>
      <c r="S20" s="95">
        <v>0.05</v>
      </c>
      <c r="T20" s="95">
        <v>0.65</v>
      </c>
      <c r="U20" s="95">
        <v>37.24</v>
      </c>
      <c r="V20" s="95">
        <v>262.06</v>
      </c>
      <c r="W20" s="95">
        <v>26.71</v>
      </c>
      <c r="X20" s="95">
        <v>24.07</v>
      </c>
      <c r="Y20" s="95">
        <v>96.59</v>
      </c>
      <c r="Z20" s="95">
        <v>1.36</v>
      </c>
      <c r="AA20" s="95">
        <v>26.73</v>
      </c>
      <c r="AB20" s="95">
        <v>329.07</v>
      </c>
      <c r="AC20" s="95">
        <v>138.87</v>
      </c>
      <c r="AD20" s="95">
        <v>0.57999999999999996</v>
      </c>
      <c r="AE20" s="95">
        <v>0.04</v>
      </c>
      <c r="AF20" s="95">
        <v>7.0000000000000007E-2</v>
      </c>
      <c r="AG20" s="95">
        <v>1.72</v>
      </c>
      <c r="AH20" s="95">
        <v>3.87</v>
      </c>
      <c r="AI20" s="95">
        <v>1.55</v>
      </c>
      <c r="AJ20" s="96">
        <v>0</v>
      </c>
      <c r="AK20" s="96">
        <v>419.42</v>
      </c>
      <c r="AL20" s="96">
        <v>322.36</v>
      </c>
      <c r="AM20" s="96">
        <v>614.02</v>
      </c>
      <c r="AN20" s="96">
        <v>603.95000000000005</v>
      </c>
      <c r="AO20" s="96">
        <v>181.1</v>
      </c>
      <c r="AP20" s="96">
        <v>343.04</v>
      </c>
      <c r="AQ20" s="96">
        <v>89.08</v>
      </c>
      <c r="AR20" s="96">
        <v>338.75</v>
      </c>
      <c r="AS20" s="96">
        <v>439.69</v>
      </c>
      <c r="AT20" s="96">
        <v>458.87</v>
      </c>
      <c r="AU20" s="96">
        <v>717.48</v>
      </c>
      <c r="AV20" s="96">
        <v>280.08999999999997</v>
      </c>
      <c r="AW20" s="96">
        <v>373.96</v>
      </c>
      <c r="AX20" s="96">
        <v>1388.59</v>
      </c>
      <c r="AY20" s="96">
        <v>109.67</v>
      </c>
      <c r="AZ20" s="96">
        <v>366.43</v>
      </c>
      <c r="BA20" s="96">
        <v>359.39</v>
      </c>
      <c r="BB20" s="96">
        <v>270.27999999999997</v>
      </c>
      <c r="BC20" s="96">
        <v>118.23</v>
      </c>
      <c r="BD20" s="96">
        <v>0.33</v>
      </c>
      <c r="BE20" s="96">
        <v>0.08</v>
      </c>
      <c r="BF20" s="96">
        <v>7.0000000000000007E-2</v>
      </c>
      <c r="BG20" s="96">
        <v>0.17</v>
      </c>
      <c r="BH20" s="96">
        <v>0.22</v>
      </c>
      <c r="BI20" s="96">
        <v>0.7</v>
      </c>
      <c r="BJ20" s="96">
        <v>0.01</v>
      </c>
      <c r="BK20" s="96">
        <v>2.21</v>
      </c>
      <c r="BL20" s="96">
        <v>0.01</v>
      </c>
      <c r="BM20" s="96">
        <v>0.69</v>
      </c>
      <c r="BN20" s="96">
        <v>0.01</v>
      </c>
      <c r="BO20" s="96">
        <v>0.1</v>
      </c>
      <c r="BP20" s="96">
        <v>0</v>
      </c>
      <c r="BQ20" s="96">
        <v>0.08</v>
      </c>
      <c r="BR20" s="96">
        <v>0.24</v>
      </c>
      <c r="BS20" s="96">
        <v>2.4</v>
      </c>
      <c r="BT20" s="96">
        <v>0.04</v>
      </c>
      <c r="BU20" s="96">
        <v>0</v>
      </c>
      <c r="BV20" s="96">
        <v>0.55000000000000004</v>
      </c>
      <c r="BW20" s="96">
        <v>0.02</v>
      </c>
      <c r="BX20" s="96">
        <v>0</v>
      </c>
      <c r="BY20" s="96">
        <v>0</v>
      </c>
      <c r="BZ20" s="96">
        <v>0</v>
      </c>
      <c r="CA20" s="96">
        <v>0</v>
      </c>
      <c r="CB20" s="96">
        <v>101.89</v>
      </c>
      <c r="CC20" s="96"/>
      <c r="CD20" s="96"/>
      <c r="CE20" s="96">
        <v>81.569999999999993</v>
      </c>
      <c r="CF20" s="96"/>
      <c r="CG20" s="96">
        <v>0</v>
      </c>
      <c r="CH20" s="96">
        <v>0</v>
      </c>
      <c r="CI20" s="96">
        <v>0</v>
      </c>
      <c r="CJ20" s="96">
        <v>0</v>
      </c>
      <c r="CK20" s="96">
        <v>0</v>
      </c>
      <c r="CL20" s="96">
        <v>0</v>
      </c>
      <c r="CM20" s="96">
        <v>0</v>
      </c>
      <c r="CN20" s="96">
        <v>0</v>
      </c>
      <c r="CO20" s="96">
        <v>0</v>
      </c>
      <c r="CP20" s="96">
        <v>0.5</v>
      </c>
      <c r="CQ20" s="96">
        <v>0</v>
      </c>
    </row>
    <row r="21" spans="1:95" s="14" customFormat="1" ht="19.5" customHeight="1" x14ac:dyDescent="0.25">
      <c r="A21" s="74" t="str">
        <f>""</f>
        <v/>
      </c>
      <c r="B21" s="75" t="s">
        <v>109</v>
      </c>
      <c r="C21" s="76" t="str">
        <f>"150"</f>
        <v>150</v>
      </c>
      <c r="D21" s="95">
        <v>10.9</v>
      </c>
      <c r="E21" s="95">
        <v>0.03</v>
      </c>
      <c r="F21" s="95">
        <v>1.35</v>
      </c>
      <c r="G21" s="95">
        <v>1.1100000000000001</v>
      </c>
      <c r="H21" s="95">
        <v>38.39</v>
      </c>
      <c r="I21" s="95">
        <v>253.96384715999997</v>
      </c>
      <c r="J21" s="95">
        <v>2.96</v>
      </c>
      <c r="K21" s="95">
        <v>0.13</v>
      </c>
      <c r="L21" s="95">
        <v>0</v>
      </c>
      <c r="M21" s="95">
        <v>0</v>
      </c>
      <c r="N21" s="95">
        <v>2.39</v>
      </c>
      <c r="O21" s="95">
        <v>29.05</v>
      </c>
      <c r="P21" s="95">
        <v>6.95</v>
      </c>
      <c r="Q21" s="95">
        <v>0</v>
      </c>
      <c r="R21" s="95">
        <v>0</v>
      </c>
      <c r="S21" s="95">
        <v>0</v>
      </c>
      <c r="T21" s="95">
        <v>1.88</v>
      </c>
      <c r="U21" s="95">
        <v>19.420000000000002</v>
      </c>
      <c r="V21" s="95">
        <v>516.63</v>
      </c>
      <c r="W21" s="95">
        <v>60.9</v>
      </c>
      <c r="X21" s="95">
        <v>57.18</v>
      </c>
      <c r="Y21" s="95">
        <v>141.66</v>
      </c>
      <c r="Z21" s="95">
        <v>4.75</v>
      </c>
      <c r="AA21" s="95">
        <v>30.98</v>
      </c>
      <c r="AB21" s="95">
        <v>23.79</v>
      </c>
      <c r="AC21" s="95">
        <v>35.72</v>
      </c>
      <c r="AD21" s="95">
        <v>0.41</v>
      </c>
      <c r="AE21" s="95">
        <v>0.47</v>
      </c>
      <c r="AF21" s="95">
        <v>0.11</v>
      </c>
      <c r="AG21" s="95">
        <v>1.25</v>
      </c>
      <c r="AH21" s="95">
        <v>5.19</v>
      </c>
      <c r="AI21" s="95">
        <v>0</v>
      </c>
      <c r="AJ21" s="96">
        <v>0</v>
      </c>
      <c r="AK21" s="96">
        <v>699.74</v>
      </c>
      <c r="AL21" s="96">
        <v>755.01</v>
      </c>
      <c r="AM21" s="96">
        <v>1143.3699999999999</v>
      </c>
      <c r="AN21" s="96">
        <v>1073.25</v>
      </c>
      <c r="AO21" s="96">
        <v>142.32</v>
      </c>
      <c r="AP21" s="96">
        <v>582.39</v>
      </c>
      <c r="AQ21" s="96">
        <v>181.18</v>
      </c>
      <c r="AR21" s="96">
        <v>699.74</v>
      </c>
      <c r="AS21" s="96">
        <v>630.39</v>
      </c>
      <c r="AT21" s="96">
        <v>1118.27</v>
      </c>
      <c r="AU21" s="96">
        <v>1541.8</v>
      </c>
      <c r="AV21" s="96">
        <v>319.22000000000003</v>
      </c>
      <c r="AW21" s="96">
        <v>657.69</v>
      </c>
      <c r="AX21" s="96">
        <v>2198.67</v>
      </c>
      <c r="AY21" s="96">
        <v>0</v>
      </c>
      <c r="AZ21" s="96">
        <v>457.93</v>
      </c>
      <c r="BA21" s="96">
        <v>580.52</v>
      </c>
      <c r="BB21" s="96">
        <v>478.46</v>
      </c>
      <c r="BC21" s="96">
        <v>173.18</v>
      </c>
      <c r="BD21" s="96">
        <v>0.19</v>
      </c>
      <c r="BE21" s="96">
        <v>0.04</v>
      </c>
      <c r="BF21" s="96">
        <v>0.04</v>
      </c>
      <c r="BG21" s="96">
        <v>0.1</v>
      </c>
      <c r="BH21" s="96">
        <v>0.12</v>
      </c>
      <c r="BI21" s="96">
        <v>0.4</v>
      </c>
      <c r="BJ21" s="96">
        <v>0</v>
      </c>
      <c r="BK21" s="96">
        <v>1.4</v>
      </c>
      <c r="BL21" s="96">
        <v>0</v>
      </c>
      <c r="BM21" s="96">
        <v>0.66</v>
      </c>
      <c r="BN21" s="96">
        <v>0.01</v>
      </c>
      <c r="BO21" s="96">
        <v>0</v>
      </c>
      <c r="BP21" s="96">
        <v>0</v>
      </c>
      <c r="BQ21" s="96">
        <v>0.04</v>
      </c>
      <c r="BR21" s="96">
        <v>0.15</v>
      </c>
      <c r="BS21" s="96">
        <v>1.42</v>
      </c>
      <c r="BT21" s="96">
        <v>0</v>
      </c>
      <c r="BU21" s="96">
        <v>0</v>
      </c>
      <c r="BV21" s="96">
        <v>0.67</v>
      </c>
      <c r="BW21" s="96">
        <v>0.09</v>
      </c>
      <c r="BX21" s="96">
        <v>0</v>
      </c>
      <c r="BY21" s="96">
        <v>0</v>
      </c>
      <c r="BZ21" s="96">
        <v>0</v>
      </c>
      <c r="CA21" s="96">
        <v>0</v>
      </c>
      <c r="CB21" s="96">
        <v>181.92</v>
      </c>
      <c r="CC21" s="96"/>
      <c r="CD21" s="96"/>
      <c r="CE21" s="96">
        <v>34.94</v>
      </c>
      <c r="CF21" s="96"/>
      <c r="CG21" s="96">
        <v>0</v>
      </c>
      <c r="CH21" s="96">
        <v>0</v>
      </c>
      <c r="CI21" s="96">
        <v>0</v>
      </c>
      <c r="CJ21" s="96">
        <v>0</v>
      </c>
      <c r="CK21" s="96">
        <v>0</v>
      </c>
      <c r="CL21" s="96">
        <v>0</v>
      </c>
      <c r="CM21" s="96">
        <v>0</v>
      </c>
      <c r="CN21" s="96">
        <v>0</v>
      </c>
      <c r="CO21" s="96">
        <v>0</v>
      </c>
      <c r="CP21" s="96">
        <v>0</v>
      </c>
      <c r="CQ21" s="96">
        <v>0</v>
      </c>
    </row>
    <row r="22" spans="1:95" s="14" customFormat="1" ht="17.25" customHeight="1" x14ac:dyDescent="0.25">
      <c r="A22" s="74" t="str">
        <f>""</f>
        <v/>
      </c>
      <c r="B22" s="75" t="s">
        <v>157</v>
      </c>
      <c r="C22" s="76" t="str">
        <f>"200"</f>
        <v>200</v>
      </c>
      <c r="D22" s="95">
        <v>0.11</v>
      </c>
      <c r="E22" s="95">
        <v>0</v>
      </c>
      <c r="F22" s="95">
        <v>0.03</v>
      </c>
      <c r="G22" s="95">
        <v>0.05</v>
      </c>
      <c r="H22" s="95">
        <v>19.850000000000001</v>
      </c>
      <c r="I22" s="95">
        <v>76.400000000000006</v>
      </c>
      <c r="J22" s="95">
        <v>0</v>
      </c>
      <c r="K22" s="95">
        <v>0</v>
      </c>
      <c r="L22" s="95">
        <v>0</v>
      </c>
      <c r="M22" s="95">
        <v>0</v>
      </c>
      <c r="N22" s="95">
        <v>13.66</v>
      </c>
      <c r="O22" s="95">
        <v>0</v>
      </c>
      <c r="P22" s="95">
        <v>0.09</v>
      </c>
      <c r="Q22" s="95">
        <v>0</v>
      </c>
      <c r="R22" s="95">
        <v>0</v>
      </c>
      <c r="S22" s="95">
        <v>0</v>
      </c>
      <c r="T22" s="95">
        <v>7.0000000000000007E-2</v>
      </c>
      <c r="U22" s="95">
        <v>30.15</v>
      </c>
      <c r="V22" s="95">
        <v>338.32</v>
      </c>
      <c r="W22" s="95">
        <v>49.24</v>
      </c>
      <c r="X22" s="95">
        <v>33.93</v>
      </c>
      <c r="Y22" s="95">
        <v>39.15</v>
      </c>
      <c r="Z22" s="95">
        <v>0.69</v>
      </c>
      <c r="AA22" s="95">
        <v>0</v>
      </c>
      <c r="AB22" s="95">
        <v>120</v>
      </c>
      <c r="AC22" s="95">
        <v>25.5</v>
      </c>
      <c r="AD22" s="95">
        <v>0.45</v>
      </c>
      <c r="AE22" s="95">
        <v>0.03</v>
      </c>
      <c r="AF22" s="95">
        <v>0.04</v>
      </c>
      <c r="AG22" s="95">
        <v>0.48</v>
      </c>
      <c r="AH22" s="95">
        <v>0.75</v>
      </c>
      <c r="AI22" s="95">
        <v>9</v>
      </c>
      <c r="AJ22" s="96">
        <v>0</v>
      </c>
      <c r="AK22" s="96">
        <v>0</v>
      </c>
      <c r="AL22" s="96">
        <v>0</v>
      </c>
      <c r="AM22" s="96">
        <v>26.93</v>
      </c>
      <c r="AN22" s="96">
        <v>32.43</v>
      </c>
      <c r="AO22" s="96">
        <v>19.32</v>
      </c>
      <c r="AP22" s="96">
        <v>80.37</v>
      </c>
      <c r="AQ22" s="96">
        <v>4.79</v>
      </c>
      <c r="AR22" s="96">
        <v>26.09</v>
      </c>
      <c r="AS22" s="96">
        <v>40.04</v>
      </c>
      <c r="AT22" s="96">
        <v>123.52</v>
      </c>
      <c r="AU22" s="96">
        <v>111.67</v>
      </c>
      <c r="AV22" s="96">
        <v>17.059999999999999</v>
      </c>
      <c r="AW22" s="96">
        <v>10.86</v>
      </c>
      <c r="AX22" s="96">
        <v>160.74</v>
      </c>
      <c r="AY22" s="96">
        <v>18.329999999999998</v>
      </c>
      <c r="AZ22" s="96">
        <v>144.66999999999999</v>
      </c>
      <c r="BA22" s="96">
        <v>102.37</v>
      </c>
      <c r="BB22" s="96">
        <v>19.32</v>
      </c>
      <c r="BC22" s="96">
        <v>23.27</v>
      </c>
      <c r="BD22" s="96">
        <v>0</v>
      </c>
      <c r="BE22" s="96">
        <v>0</v>
      </c>
      <c r="BF22" s="96">
        <v>0</v>
      </c>
      <c r="BG22" s="96">
        <v>0</v>
      </c>
      <c r="BH22" s="96">
        <v>0.01</v>
      </c>
      <c r="BI22" s="96">
        <v>0.03</v>
      </c>
      <c r="BJ22" s="96">
        <v>0</v>
      </c>
      <c r="BK22" s="96">
        <v>0.46</v>
      </c>
      <c r="BL22" s="96">
        <v>0</v>
      </c>
      <c r="BM22" s="96">
        <v>0.2</v>
      </c>
      <c r="BN22" s="96">
        <v>0.01</v>
      </c>
      <c r="BO22" s="96">
        <v>0</v>
      </c>
      <c r="BP22" s="96">
        <v>0</v>
      </c>
      <c r="BQ22" s="96">
        <v>0</v>
      </c>
      <c r="BR22" s="96">
        <v>0.01</v>
      </c>
      <c r="BS22" s="96">
        <v>1.56</v>
      </c>
      <c r="BT22" s="96">
        <v>0</v>
      </c>
      <c r="BU22" s="96">
        <v>0</v>
      </c>
      <c r="BV22" s="96">
        <v>1.4</v>
      </c>
      <c r="BW22" s="96">
        <v>0.03</v>
      </c>
      <c r="BX22" s="96">
        <v>0</v>
      </c>
      <c r="BY22" s="96">
        <v>0</v>
      </c>
      <c r="BZ22" s="96">
        <v>0</v>
      </c>
      <c r="CA22" s="96">
        <v>0</v>
      </c>
      <c r="CB22" s="96">
        <v>205.1</v>
      </c>
      <c r="CC22" s="96"/>
      <c r="CD22" s="96"/>
      <c r="CE22" s="96">
        <v>20</v>
      </c>
      <c r="CF22" s="96"/>
      <c r="CG22" s="96">
        <v>0</v>
      </c>
      <c r="CH22" s="96">
        <v>0</v>
      </c>
      <c r="CI22" s="96">
        <v>0</v>
      </c>
      <c r="CJ22" s="96">
        <v>0</v>
      </c>
      <c r="CK22" s="96">
        <v>0</v>
      </c>
      <c r="CL22" s="96">
        <v>0</v>
      </c>
      <c r="CM22" s="96">
        <v>0</v>
      </c>
      <c r="CN22" s="96">
        <v>0</v>
      </c>
      <c r="CO22" s="96">
        <v>0</v>
      </c>
      <c r="CP22" s="96">
        <v>15</v>
      </c>
      <c r="CQ22" s="96">
        <v>0</v>
      </c>
    </row>
    <row r="23" spans="1:95" s="14" customFormat="1" x14ac:dyDescent="0.25">
      <c r="A23" s="74" t="str">
        <f>""</f>
        <v/>
      </c>
      <c r="B23" s="75" t="s">
        <v>104</v>
      </c>
      <c r="C23" s="76" t="str">
        <f>"30"</f>
        <v>30</v>
      </c>
      <c r="D23" s="95">
        <v>2.14</v>
      </c>
      <c r="E23" s="95">
        <v>0</v>
      </c>
      <c r="F23" s="95">
        <v>0.24</v>
      </c>
      <c r="G23" s="95">
        <v>0.27</v>
      </c>
      <c r="H23" s="95">
        <v>12.8</v>
      </c>
      <c r="I23" s="95">
        <v>63.271619999999999</v>
      </c>
      <c r="J23" s="95">
        <v>0.06</v>
      </c>
      <c r="K23" s="95">
        <v>0</v>
      </c>
      <c r="L23" s="95">
        <v>0</v>
      </c>
      <c r="M23" s="95">
        <v>0</v>
      </c>
      <c r="N23" s="95">
        <v>0.3</v>
      </c>
      <c r="O23" s="95">
        <v>12.45</v>
      </c>
      <c r="P23" s="95">
        <v>0.05</v>
      </c>
      <c r="Q23" s="95">
        <v>0</v>
      </c>
      <c r="R23" s="95">
        <v>0</v>
      </c>
      <c r="S23" s="95">
        <v>0.09</v>
      </c>
      <c r="T23" s="95">
        <v>0.54</v>
      </c>
      <c r="U23" s="95">
        <v>113.4</v>
      </c>
      <c r="V23" s="95">
        <v>35.11</v>
      </c>
      <c r="W23" s="95">
        <v>6.07</v>
      </c>
      <c r="X23" s="95">
        <v>8.61</v>
      </c>
      <c r="Y23" s="95">
        <v>22.71</v>
      </c>
      <c r="Z23" s="95">
        <v>0.52</v>
      </c>
      <c r="AA23" s="95">
        <v>0</v>
      </c>
      <c r="AB23" s="95">
        <v>0</v>
      </c>
      <c r="AC23" s="95">
        <v>0</v>
      </c>
      <c r="AD23" s="95">
        <v>0.39</v>
      </c>
      <c r="AE23" s="95">
        <v>0.03</v>
      </c>
      <c r="AF23" s="95">
        <v>0.01</v>
      </c>
      <c r="AG23" s="95">
        <v>0.38</v>
      </c>
      <c r="AH23" s="95">
        <v>0.93</v>
      </c>
      <c r="AI23" s="95">
        <v>0</v>
      </c>
      <c r="AJ23" s="96">
        <v>0</v>
      </c>
      <c r="AK23" s="96">
        <v>103.49</v>
      </c>
      <c r="AL23" s="96">
        <v>107.72</v>
      </c>
      <c r="AM23" s="96">
        <v>164.97</v>
      </c>
      <c r="AN23" s="96">
        <v>54.71</v>
      </c>
      <c r="AO23" s="96">
        <v>32.43</v>
      </c>
      <c r="AP23" s="96">
        <v>64.86</v>
      </c>
      <c r="AQ23" s="96">
        <v>24.53</v>
      </c>
      <c r="AR23" s="96">
        <v>117.31</v>
      </c>
      <c r="AS23" s="96">
        <v>72.760000000000005</v>
      </c>
      <c r="AT23" s="96">
        <v>101.52</v>
      </c>
      <c r="AU23" s="96">
        <v>83.75</v>
      </c>
      <c r="AV23" s="96">
        <v>43.99</v>
      </c>
      <c r="AW23" s="96">
        <v>77.83</v>
      </c>
      <c r="AX23" s="96">
        <v>650.86</v>
      </c>
      <c r="AY23" s="96">
        <v>0</v>
      </c>
      <c r="AZ23" s="96">
        <v>212.06</v>
      </c>
      <c r="BA23" s="96">
        <v>92.21</v>
      </c>
      <c r="BB23" s="96">
        <v>61.19</v>
      </c>
      <c r="BC23" s="96">
        <v>48.5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0.03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96">
        <v>0</v>
      </c>
      <c r="BS23" s="96">
        <v>0.02</v>
      </c>
      <c r="BT23" s="96">
        <v>0</v>
      </c>
      <c r="BU23" s="96">
        <v>0</v>
      </c>
      <c r="BV23" s="96">
        <v>0.11</v>
      </c>
      <c r="BW23" s="96">
        <v>0.01</v>
      </c>
      <c r="BX23" s="96">
        <v>0</v>
      </c>
      <c r="BY23" s="96">
        <v>0</v>
      </c>
      <c r="BZ23" s="96">
        <v>0</v>
      </c>
      <c r="CA23" s="96">
        <v>0</v>
      </c>
      <c r="CB23" s="96">
        <v>11.73</v>
      </c>
      <c r="CC23" s="96"/>
      <c r="CD23" s="96"/>
      <c r="CE23" s="96">
        <v>0</v>
      </c>
      <c r="CF23" s="96"/>
      <c r="CG23" s="96">
        <v>0</v>
      </c>
      <c r="CH23" s="96">
        <v>0</v>
      </c>
      <c r="CI23" s="96">
        <v>0</v>
      </c>
      <c r="CJ23" s="96">
        <v>570</v>
      </c>
      <c r="CK23" s="96">
        <v>219.6</v>
      </c>
      <c r="CL23" s="96">
        <v>394.8</v>
      </c>
      <c r="CM23" s="96">
        <v>4.5599999999999996</v>
      </c>
      <c r="CN23" s="96">
        <v>4.5599999999999996</v>
      </c>
      <c r="CO23" s="96">
        <v>4.5599999999999996</v>
      </c>
      <c r="CP23" s="96">
        <v>0</v>
      </c>
      <c r="CQ23" s="96">
        <v>0</v>
      </c>
    </row>
    <row r="24" spans="1:95" s="13" customFormat="1" x14ac:dyDescent="0.25">
      <c r="A24" s="77" t="str">
        <f>""</f>
        <v/>
      </c>
      <c r="B24" s="78" t="s">
        <v>110</v>
      </c>
      <c r="C24" s="79" t="str">
        <f>"20"</f>
        <v>20</v>
      </c>
      <c r="D24" s="97">
        <v>1.39</v>
      </c>
      <c r="E24" s="97">
        <v>0</v>
      </c>
      <c r="F24" s="97">
        <v>0.21</v>
      </c>
      <c r="G24" s="97">
        <v>0</v>
      </c>
      <c r="H24" s="97">
        <v>7.44</v>
      </c>
      <c r="I24" s="97">
        <v>37.985179999999993</v>
      </c>
      <c r="J24" s="97">
        <v>0</v>
      </c>
      <c r="K24" s="97">
        <v>0</v>
      </c>
      <c r="L24" s="97">
        <v>0</v>
      </c>
      <c r="M24" s="97">
        <v>0</v>
      </c>
      <c r="N24" s="97">
        <v>0</v>
      </c>
      <c r="O24" s="97">
        <v>7.44</v>
      </c>
      <c r="P24" s="97">
        <v>0</v>
      </c>
      <c r="Q24" s="97">
        <v>0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7.12</v>
      </c>
      <c r="CC24" s="98"/>
      <c r="CD24" s="98"/>
      <c r="CE24" s="98">
        <v>0</v>
      </c>
      <c r="CF24" s="98"/>
      <c r="CG24" s="98">
        <v>0</v>
      </c>
      <c r="CH24" s="98">
        <v>0</v>
      </c>
      <c r="CI24" s="98">
        <v>0</v>
      </c>
      <c r="CJ24" s="98">
        <v>0</v>
      </c>
      <c r="CK24" s="98">
        <v>0</v>
      </c>
      <c r="CL24" s="98">
        <v>0</v>
      </c>
      <c r="CM24" s="98">
        <v>0</v>
      </c>
      <c r="CN24" s="98">
        <v>0</v>
      </c>
      <c r="CO24" s="98">
        <v>0</v>
      </c>
      <c r="CP24" s="98">
        <v>0</v>
      </c>
      <c r="CQ24" s="98">
        <v>0</v>
      </c>
    </row>
    <row r="25" spans="1:95" s="15" customFormat="1" x14ac:dyDescent="0.25">
      <c r="A25" s="80"/>
      <c r="B25" s="81" t="s">
        <v>111</v>
      </c>
      <c r="C25" s="70">
        <v>842.5</v>
      </c>
      <c r="D25" s="85">
        <f>SUM(D18:D24)</f>
        <v>28</v>
      </c>
      <c r="E25" s="85">
        <f t="shared" ref="E25:I25" si="1">SUM(E18:E24)</f>
        <v>10.409999999999998</v>
      </c>
      <c r="F25" s="85">
        <f t="shared" si="1"/>
        <v>23.750000000000004</v>
      </c>
      <c r="G25" s="85">
        <f t="shared" si="1"/>
        <v>1.8300000000000003</v>
      </c>
      <c r="H25" s="85">
        <f t="shared" si="1"/>
        <v>105.8</v>
      </c>
      <c r="I25" s="85">
        <f t="shared" si="1"/>
        <v>758.06920605524692</v>
      </c>
      <c r="J25" s="85">
        <v>15.39</v>
      </c>
      <c r="K25" s="85">
        <v>0.52</v>
      </c>
      <c r="L25" s="85">
        <v>1.19</v>
      </c>
      <c r="M25" s="85">
        <v>0</v>
      </c>
      <c r="N25" s="85">
        <v>31.48</v>
      </c>
      <c r="O25" s="85">
        <v>58.32</v>
      </c>
      <c r="P25" s="85">
        <v>11.02</v>
      </c>
      <c r="Q25" s="85">
        <v>0</v>
      </c>
      <c r="R25" s="85">
        <v>0</v>
      </c>
      <c r="S25" s="85">
        <v>0.79</v>
      </c>
      <c r="T25" s="85">
        <v>5.89</v>
      </c>
      <c r="U25" s="85">
        <v>214.98</v>
      </c>
      <c r="V25" s="85">
        <v>1511.39</v>
      </c>
      <c r="W25" s="85">
        <v>195.92</v>
      </c>
      <c r="X25" s="85">
        <v>155.05000000000001</v>
      </c>
      <c r="Y25" s="85">
        <v>379.63</v>
      </c>
      <c r="Z25" s="85">
        <v>9.0500000000000007</v>
      </c>
      <c r="AA25" s="85">
        <v>79.95</v>
      </c>
      <c r="AB25" s="85">
        <v>2194.52</v>
      </c>
      <c r="AC25" s="85">
        <v>532.85</v>
      </c>
      <c r="AD25" s="85">
        <v>2.42</v>
      </c>
      <c r="AE25" s="85">
        <v>0.64</v>
      </c>
      <c r="AF25" s="85">
        <v>0.31</v>
      </c>
      <c r="AG25" s="85">
        <v>5.19</v>
      </c>
      <c r="AH25" s="85">
        <v>12.01</v>
      </c>
      <c r="AI25" s="85">
        <v>28.98</v>
      </c>
      <c r="AJ25" s="99">
        <v>0</v>
      </c>
      <c r="AK25" s="99">
        <v>1274.6600000000001</v>
      </c>
      <c r="AL25" s="99">
        <v>1238.67</v>
      </c>
      <c r="AM25" s="99">
        <v>2038.08</v>
      </c>
      <c r="AN25" s="99">
        <v>1858.01</v>
      </c>
      <c r="AO25" s="99">
        <v>398.94</v>
      </c>
      <c r="AP25" s="99">
        <v>1132.27</v>
      </c>
      <c r="AQ25" s="99">
        <v>317.69</v>
      </c>
      <c r="AR25" s="99">
        <v>1240.8599999999999</v>
      </c>
      <c r="AS25" s="99">
        <v>1245.73</v>
      </c>
      <c r="AT25" s="99">
        <v>1896.4</v>
      </c>
      <c r="AU25" s="99">
        <v>2700.62</v>
      </c>
      <c r="AV25" s="99">
        <v>688.21</v>
      </c>
      <c r="AW25" s="99">
        <v>1168.81</v>
      </c>
      <c r="AX25" s="99">
        <v>4853.75</v>
      </c>
      <c r="AY25" s="99">
        <v>143.30000000000001</v>
      </c>
      <c r="AZ25" s="99">
        <v>1252.21</v>
      </c>
      <c r="BA25" s="99">
        <v>1204.24</v>
      </c>
      <c r="BB25" s="99">
        <v>887.95</v>
      </c>
      <c r="BC25" s="99">
        <v>380.79</v>
      </c>
      <c r="BD25" s="99">
        <v>0.71</v>
      </c>
      <c r="BE25" s="99">
        <v>0.19</v>
      </c>
      <c r="BF25" s="99">
        <v>0.15</v>
      </c>
      <c r="BG25" s="99">
        <v>0.37</v>
      </c>
      <c r="BH25" s="99">
        <v>0.48</v>
      </c>
      <c r="BI25" s="99">
        <v>1.66</v>
      </c>
      <c r="BJ25" s="99">
        <v>0.02</v>
      </c>
      <c r="BK25" s="99">
        <v>5.33</v>
      </c>
      <c r="BL25" s="99">
        <v>0.01</v>
      </c>
      <c r="BM25" s="99">
        <v>2</v>
      </c>
      <c r="BN25" s="99">
        <v>0.05</v>
      </c>
      <c r="BO25" s="99">
        <v>0.1</v>
      </c>
      <c r="BP25" s="99">
        <v>0</v>
      </c>
      <c r="BQ25" s="99">
        <v>0.15</v>
      </c>
      <c r="BR25" s="99">
        <v>0.56000000000000005</v>
      </c>
      <c r="BS25" s="99">
        <v>6.63</v>
      </c>
      <c r="BT25" s="99">
        <v>0.05</v>
      </c>
      <c r="BU25" s="99">
        <v>0</v>
      </c>
      <c r="BV25" s="99">
        <v>2.81</v>
      </c>
      <c r="BW25" s="99">
        <v>0.15</v>
      </c>
      <c r="BX25" s="99">
        <v>0.03</v>
      </c>
      <c r="BY25" s="99">
        <v>0</v>
      </c>
      <c r="BZ25" s="99">
        <v>0</v>
      </c>
      <c r="CA25" s="99">
        <v>0</v>
      </c>
      <c r="CB25" s="99">
        <v>869.79</v>
      </c>
      <c r="CC25" s="99"/>
      <c r="CD25" s="99">
        <f>$I$25/$I$26*100</f>
        <v>60.23271007515536</v>
      </c>
      <c r="CE25" s="99">
        <v>445.7</v>
      </c>
      <c r="CF25" s="99"/>
      <c r="CG25" s="99">
        <v>0</v>
      </c>
      <c r="CH25" s="99">
        <v>0</v>
      </c>
      <c r="CI25" s="99">
        <v>0</v>
      </c>
      <c r="CJ25" s="99">
        <v>570</v>
      </c>
      <c r="CK25" s="99">
        <v>219.6</v>
      </c>
      <c r="CL25" s="99">
        <v>394.8</v>
      </c>
      <c r="CM25" s="99">
        <v>4.5599999999999996</v>
      </c>
      <c r="CN25" s="99">
        <v>4.5599999999999996</v>
      </c>
      <c r="CO25" s="99">
        <v>4.5599999999999996</v>
      </c>
      <c r="CP25" s="99">
        <v>18</v>
      </c>
      <c r="CQ25" s="99">
        <v>0.25</v>
      </c>
    </row>
    <row r="26" spans="1:95" s="15" customFormat="1" x14ac:dyDescent="0.25">
      <c r="A26" s="80"/>
      <c r="B26" s="81" t="s">
        <v>112</v>
      </c>
      <c r="C26" s="82"/>
      <c r="D26" s="85">
        <f>D16+D25</f>
        <v>44.400000000000006</v>
      </c>
      <c r="E26" s="85">
        <f t="shared" ref="E26:I26" si="2">E16+E25</f>
        <v>18.39</v>
      </c>
      <c r="F26" s="85">
        <f t="shared" si="2"/>
        <v>39.840000000000003</v>
      </c>
      <c r="G26" s="85">
        <f t="shared" si="2"/>
        <v>3</v>
      </c>
      <c r="H26" s="85">
        <f t="shared" si="2"/>
        <v>184.1</v>
      </c>
      <c r="I26" s="85">
        <f t="shared" si="2"/>
        <v>1258.5673218245802</v>
      </c>
      <c r="J26" s="85">
        <v>22.1</v>
      </c>
      <c r="K26" s="85">
        <v>3.34</v>
      </c>
      <c r="L26" s="85">
        <v>3.37</v>
      </c>
      <c r="M26" s="85">
        <v>0</v>
      </c>
      <c r="N26" s="85">
        <v>62.12</v>
      </c>
      <c r="O26" s="85">
        <v>100.07</v>
      </c>
      <c r="P26" s="85">
        <v>15.93</v>
      </c>
      <c r="Q26" s="85">
        <v>0</v>
      </c>
      <c r="R26" s="85">
        <v>0</v>
      </c>
      <c r="S26" s="85">
        <v>1.95</v>
      </c>
      <c r="T26" s="85">
        <v>10.81</v>
      </c>
      <c r="U26" s="85">
        <v>681.67</v>
      </c>
      <c r="V26" s="85">
        <v>2589.94</v>
      </c>
      <c r="W26" s="85">
        <v>292.2</v>
      </c>
      <c r="X26" s="85">
        <v>226.99</v>
      </c>
      <c r="Y26" s="85">
        <v>611.12</v>
      </c>
      <c r="Z26" s="85">
        <v>11.87</v>
      </c>
      <c r="AA26" s="85">
        <v>140.87</v>
      </c>
      <c r="AB26" s="85">
        <v>2851.05</v>
      </c>
      <c r="AC26" s="85">
        <v>751.22</v>
      </c>
      <c r="AD26" s="85">
        <v>5.94</v>
      </c>
      <c r="AE26" s="85">
        <v>0.9</v>
      </c>
      <c r="AF26" s="85">
        <v>0.56000000000000005</v>
      </c>
      <c r="AG26" s="85">
        <v>8.76</v>
      </c>
      <c r="AH26" s="85">
        <v>19.73</v>
      </c>
      <c r="AI26" s="85">
        <v>89.62</v>
      </c>
      <c r="AJ26" s="99">
        <v>0</v>
      </c>
      <c r="AK26" s="99">
        <v>1459.93</v>
      </c>
      <c r="AL26" s="99">
        <v>1447.05</v>
      </c>
      <c r="AM26" s="99">
        <v>2473.89</v>
      </c>
      <c r="AN26" s="99">
        <v>2082.19</v>
      </c>
      <c r="AO26" s="99">
        <v>508.97</v>
      </c>
      <c r="AP26" s="99">
        <v>1345.87</v>
      </c>
      <c r="AQ26" s="99">
        <v>398.39</v>
      </c>
      <c r="AR26" s="99">
        <v>1561.67</v>
      </c>
      <c r="AS26" s="99">
        <v>1520.95</v>
      </c>
      <c r="AT26" s="99">
        <v>2522.79</v>
      </c>
      <c r="AU26" s="99">
        <v>3141.24</v>
      </c>
      <c r="AV26" s="99">
        <v>820.64</v>
      </c>
      <c r="AW26" s="99">
        <v>1445.89</v>
      </c>
      <c r="AX26" s="99">
        <v>6480.76</v>
      </c>
      <c r="AY26" s="99">
        <v>146.4</v>
      </c>
      <c r="AZ26" s="99">
        <v>1686.45</v>
      </c>
      <c r="BA26" s="99">
        <v>1468.26</v>
      </c>
      <c r="BB26" s="99">
        <v>1077.1300000000001</v>
      </c>
      <c r="BC26" s="99">
        <v>489.88</v>
      </c>
      <c r="BD26" s="99">
        <v>1.1100000000000001</v>
      </c>
      <c r="BE26" s="99">
        <v>0.4</v>
      </c>
      <c r="BF26" s="99">
        <v>0.31</v>
      </c>
      <c r="BG26" s="99">
        <v>0.79</v>
      </c>
      <c r="BH26" s="99">
        <v>0.68</v>
      </c>
      <c r="BI26" s="99">
        <v>2.34</v>
      </c>
      <c r="BJ26" s="99">
        <v>0.03</v>
      </c>
      <c r="BK26" s="99">
        <v>8</v>
      </c>
      <c r="BL26" s="99">
        <v>0.02</v>
      </c>
      <c r="BM26" s="99">
        <v>2.88</v>
      </c>
      <c r="BN26" s="99">
        <v>0.15</v>
      </c>
      <c r="BO26" s="99">
        <v>0.22</v>
      </c>
      <c r="BP26" s="99">
        <v>0</v>
      </c>
      <c r="BQ26" s="99">
        <v>0.2</v>
      </c>
      <c r="BR26" s="99">
        <v>0.82</v>
      </c>
      <c r="BS26" s="99">
        <v>12.9</v>
      </c>
      <c r="BT26" s="99">
        <v>0.05</v>
      </c>
      <c r="BU26" s="99">
        <v>0</v>
      </c>
      <c r="BV26" s="99">
        <v>7.01</v>
      </c>
      <c r="BW26" s="99">
        <v>0.2</v>
      </c>
      <c r="BX26" s="99">
        <v>0.04</v>
      </c>
      <c r="BY26" s="99">
        <v>0</v>
      </c>
      <c r="BZ26" s="99">
        <v>0</v>
      </c>
      <c r="CA26" s="99">
        <v>0</v>
      </c>
      <c r="CB26" s="99">
        <v>1376.79</v>
      </c>
      <c r="CC26" s="99"/>
      <c r="CD26" s="99"/>
      <c r="CE26" s="99">
        <v>616.04999999999995</v>
      </c>
      <c r="CF26" s="99"/>
      <c r="CG26" s="99">
        <v>0</v>
      </c>
      <c r="CH26" s="99">
        <v>0</v>
      </c>
      <c r="CI26" s="99">
        <v>0</v>
      </c>
      <c r="CJ26" s="99">
        <v>1140</v>
      </c>
      <c r="CK26" s="99">
        <v>439.2</v>
      </c>
      <c r="CL26" s="99">
        <v>789.6</v>
      </c>
      <c r="CM26" s="99">
        <v>9.1199999999999992</v>
      </c>
      <c r="CN26" s="99">
        <v>9.1199999999999992</v>
      </c>
      <c r="CO26" s="99">
        <v>9.1199999999999992</v>
      </c>
      <c r="CP26" s="99">
        <v>42</v>
      </c>
      <c r="CQ26" s="99">
        <v>0.25</v>
      </c>
    </row>
    <row r="27" spans="1:95" ht="30" x14ac:dyDescent="0.25">
      <c r="A27" s="68"/>
      <c r="B27" s="83" t="s">
        <v>154</v>
      </c>
      <c r="C27" s="70"/>
      <c r="D27" s="100">
        <v>46.199999999999996</v>
      </c>
      <c r="E27" s="100">
        <v>0</v>
      </c>
      <c r="F27" s="100">
        <v>47.4</v>
      </c>
      <c r="G27" s="100">
        <v>0</v>
      </c>
      <c r="H27" s="100">
        <v>201</v>
      </c>
      <c r="I27" s="100">
        <v>1410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>
        <v>1100</v>
      </c>
      <c r="X27" s="100">
        <v>250</v>
      </c>
      <c r="Y27" s="100">
        <v>1650</v>
      </c>
      <c r="Z27" s="100">
        <v>12</v>
      </c>
      <c r="AA27" s="100"/>
      <c r="AB27" s="100">
        <v>0</v>
      </c>
      <c r="AC27" s="100">
        <v>700</v>
      </c>
      <c r="AD27" s="100">
        <v>10</v>
      </c>
      <c r="AE27" s="100">
        <v>1.2</v>
      </c>
      <c r="AF27" s="100"/>
      <c r="AG27" s="100"/>
      <c r="AH27" s="100"/>
      <c r="AI27" s="100">
        <v>60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</row>
    <row r="28" spans="1:95" x14ac:dyDescent="0.25">
      <c r="A28" s="68"/>
      <c r="B28" s="83" t="s">
        <v>113</v>
      </c>
      <c r="C28" s="70"/>
      <c r="D28" s="100">
        <f t="shared" ref="D28:I28" si="3">D26-D27</f>
        <v>-1.7999999999999901</v>
      </c>
      <c r="E28" s="100">
        <f t="shared" si="3"/>
        <v>18.39</v>
      </c>
      <c r="F28" s="100">
        <f t="shared" si="3"/>
        <v>-7.5599999999999952</v>
      </c>
      <c r="G28" s="100">
        <f t="shared" si="3"/>
        <v>3</v>
      </c>
      <c r="H28" s="100">
        <f t="shared" si="3"/>
        <v>-16.900000000000006</v>
      </c>
      <c r="I28" s="100">
        <f t="shared" si="3"/>
        <v>-151.43267817541982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>
        <f t="shared" ref="W28:AE28" si="4">W26-W27</f>
        <v>-807.8</v>
      </c>
      <c r="X28" s="100">
        <f t="shared" si="4"/>
        <v>-23.009999999999991</v>
      </c>
      <c r="Y28" s="100">
        <f t="shared" si="4"/>
        <v>-1038.8800000000001</v>
      </c>
      <c r="Z28" s="100">
        <f t="shared" si="4"/>
        <v>-0.13000000000000078</v>
      </c>
      <c r="AA28" s="100">
        <f t="shared" si="4"/>
        <v>140.87</v>
      </c>
      <c r="AB28" s="100">
        <f t="shared" si="4"/>
        <v>2851.05</v>
      </c>
      <c r="AC28" s="100">
        <f t="shared" si="4"/>
        <v>51.220000000000027</v>
      </c>
      <c r="AD28" s="100">
        <f t="shared" si="4"/>
        <v>-4.0599999999999996</v>
      </c>
      <c r="AE28" s="100">
        <f t="shared" si="4"/>
        <v>-0.29999999999999993</v>
      </c>
      <c r="AF28" s="100"/>
      <c r="AG28" s="100"/>
      <c r="AH28" s="100"/>
      <c r="AI28" s="100">
        <f>AI26-AI27</f>
        <v>29.620000000000005</v>
      </c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</row>
    <row r="29" spans="1:95" x14ac:dyDescent="0.25">
      <c r="A29" s="68"/>
      <c r="B29" s="83" t="s">
        <v>114</v>
      </c>
      <c r="C29" s="70"/>
      <c r="D29" s="100">
        <v>16</v>
      </c>
      <c r="E29" s="100"/>
      <c r="F29" s="100">
        <v>31</v>
      </c>
      <c r="G29" s="100"/>
      <c r="H29" s="100">
        <v>53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</row>
    <row r="30" spans="1:95" x14ac:dyDescent="0.25">
      <c r="A30" s="68"/>
      <c r="B30" s="83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2"/>
      <c r="CD30" s="72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</row>
  </sheetData>
  <mergeCells count="27">
    <mergeCell ref="CO8:CO9"/>
    <mergeCell ref="CJ8:CJ9"/>
    <mergeCell ref="CK8:CK9"/>
    <mergeCell ref="CL8:CL9"/>
    <mergeCell ref="CM8:CM9"/>
    <mergeCell ref="CN8:CN9"/>
    <mergeCell ref="D8:E8"/>
    <mergeCell ref="CD8:CD9"/>
    <mergeCell ref="CC8:CC9"/>
    <mergeCell ref="CE8:CE9"/>
    <mergeCell ref="CF8:CF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AI6:CD6"/>
    <mergeCell ref="B8:B9"/>
    <mergeCell ref="AI8:AI9"/>
    <mergeCell ref="CG8:CG9"/>
    <mergeCell ref="CH8:CH9"/>
    <mergeCell ref="CI8:C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17" customWidth="1"/>
    <col min="2" max="2" width="11.5703125" style="17" customWidth="1"/>
    <col min="3" max="3" width="8" style="17" customWidth="1"/>
    <col min="4" max="4" width="41.5703125" style="17" customWidth="1"/>
    <col min="5" max="5" width="10.140625" style="61" customWidth="1"/>
    <col min="6" max="6" width="9.140625" style="17"/>
    <col min="7" max="7" width="13.42578125" style="17" customWidth="1"/>
    <col min="8" max="8" width="7.7109375" style="17" customWidth="1"/>
    <col min="9" max="9" width="7.85546875" style="17" customWidth="1"/>
    <col min="10" max="10" width="10.42578125" style="17" customWidth="1"/>
    <col min="11" max="16384" width="9.140625" style="17"/>
  </cols>
  <sheetData>
    <row r="1" spans="1:10" x14ac:dyDescent="0.25">
      <c r="A1" s="17" t="s">
        <v>116</v>
      </c>
      <c r="B1" s="92" t="s">
        <v>117</v>
      </c>
      <c r="C1" s="93"/>
      <c r="D1" s="94"/>
      <c r="E1" s="17" t="s">
        <v>118</v>
      </c>
      <c r="F1" s="18"/>
      <c r="I1" s="17" t="s">
        <v>119</v>
      </c>
      <c r="J1" s="19"/>
    </row>
    <row r="2" spans="1:10" ht="7.5" customHeight="1" thickBot="1" x14ac:dyDescent="0.3">
      <c r="E2" s="17"/>
    </row>
    <row r="3" spans="1:10" ht="15.75" thickBot="1" x14ac:dyDescent="0.3">
      <c r="A3" s="20" t="s">
        <v>120</v>
      </c>
      <c r="B3" s="21" t="s">
        <v>121</v>
      </c>
      <c r="C3" s="21" t="s">
        <v>122</v>
      </c>
      <c r="D3" s="21" t="s">
        <v>123</v>
      </c>
      <c r="E3" s="21" t="s">
        <v>124</v>
      </c>
      <c r="F3" s="21" t="s">
        <v>125</v>
      </c>
      <c r="G3" s="21" t="s">
        <v>126</v>
      </c>
      <c r="H3" s="21" t="s">
        <v>127</v>
      </c>
      <c r="I3" s="21" t="s">
        <v>128</v>
      </c>
      <c r="J3" s="22" t="s">
        <v>129</v>
      </c>
    </row>
    <row r="4" spans="1:10" x14ac:dyDescent="0.25">
      <c r="A4" s="23" t="s">
        <v>99</v>
      </c>
      <c r="B4" s="24" t="s">
        <v>130</v>
      </c>
      <c r="C4" s="62" t="s">
        <v>148</v>
      </c>
      <c r="D4" s="26" t="s">
        <v>100</v>
      </c>
      <c r="E4" s="27" t="s">
        <v>149</v>
      </c>
      <c r="F4" s="28"/>
      <c r="G4" s="29">
        <v>3.9785699999999995</v>
      </c>
      <c r="H4" s="29">
        <v>0.23</v>
      </c>
      <c r="I4" s="29">
        <v>0.03</v>
      </c>
      <c r="J4" s="30">
        <v>0.68</v>
      </c>
    </row>
    <row r="5" spans="1:10" x14ac:dyDescent="0.25">
      <c r="A5" s="31"/>
      <c r="B5" s="32"/>
      <c r="C5" s="63" t="s">
        <v>148</v>
      </c>
      <c r="D5" s="33" t="s">
        <v>101</v>
      </c>
      <c r="E5" s="18" t="s">
        <v>150</v>
      </c>
      <c r="F5" s="34"/>
      <c r="G5" s="35">
        <v>121.12594243600002</v>
      </c>
      <c r="H5" s="35">
        <v>7.65</v>
      </c>
      <c r="I5" s="35">
        <v>6.69</v>
      </c>
      <c r="J5" s="36">
        <v>7.76</v>
      </c>
    </row>
    <row r="6" spans="1:10" x14ac:dyDescent="0.25">
      <c r="A6" s="31"/>
      <c r="B6" s="37" t="s">
        <v>131</v>
      </c>
      <c r="C6" s="63" t="s">
        <v>148</v>
      </c>
      <c r="D6" s="33" t="s">
        <v>102</v>
      </c>
      <c r="E6" s="18" t="s">
        <v>151</v>
      </c>
      <c r="F6" s="34"/>
      <c r="G6" s="35">
        <v>190.42537333333331</v>
      </c>
      <c r="H6" s="35">
        <v>4.16</v>
      </c>
      <c r="I6" s="35">
        <v>6.94</v>
      </c>
      <c r="J6" s="36">
        <v>28.21</v>
      </c>
    </row>
    <row r="7" spans="1:10" x14ac:dyDescent="0.25">
      <c r="A7" s="31"/>
      <c r="B7" s="37" t="s">
        <v>132</v>
      </c>
      <c r="C7" s="63" t="s">
        <v>148</v>
      </c>
      <c r="D7" s="33" t="s">
        <v>103</v>
      </c>
      <c r="E7" s="18" t="s">
        <v>151</v>
      </c>
      <c r="F7" s="34"/>
      <c r="G7" s="35">
        <v>106.10485600000001</v>
      </c>
      <c r="H7" s="35">
        <v>0.3</v>
      </c>
      <c r="I7" s="35">
        <v>0.12</v>
      </c>
      <c r="J7" s="36">
        <v>27.84</v>
      </c>
    </row>
    <row r="8" spans="1:10" x14ac:dyDescent="0.25">
      <c r="A8" s="31"/>
      <c r="B8" s="37" t="s">
        <v>133</v>
      </c>
      <c r="C8" s="63" t="s">
        <v>148</v>
      </c>
      <c r="D8" s="33" t="s">
        <v>104</v>
      </c>
      <c r="E8" s="18" t="s">
        <v>149</v>
      </c>
      <c r="F8" s="34"/>
      <c r="G8" s="35">
        <v>63.271619999999999</v>
      </c>
      <c r="H8" s="35">
        <v>2.14</v>
      </c>
      <c r="I8" s="35">
        <v>0.24</v>
      </c>
      <c r="J8" s="36">
        <v>12.8</v>
      </c>
    </row>
    <row r="9" spans="1:10" x14ac:dyDescent="0.25">
      <c r="A9" s="31"/>
      <c r="B9" s="32"/>
      <c r="C9" s="32"/>
      <c r="D9" s="33"/>
      <c r="E9" s="18"/>
      <c r="F9" s="34"/>
      <c r="G9" s="35"/>
      <c r="H9" s="35"/>
      <c r="I9" s="35"/>
      <c r="J9" s="36"/>
    </row>
    <row r="10" spans="1:10" ht="15.75" thickBot="1" x14ac:dyDescent="0.3">
      <c r="A10" s="38"/>
      <c r="B10" s="39"/>
      <c r="C10" s="39"/>
      <c r="D10" s="40"/>
      <c r="E10" s="41"/>
      <c r="F10" s="42"/>
      <c r="G10" s="43"/>
      <c r="H10" s="43"/>
      <c r="I10" s="43"/>
      <c r="J10" s="44"/>
    </row>
    <row r="11" spans="1:10" x14ac:dyDescent="0.25">
      <c r="A11" s="23" t="s">
        <v>134</v>
      </c>
      <c r="B11" s="45" t="s">
        <v>133</v>
      </c>
      <c r="C11" s="25"/>
      <c r="D11" s="26"/>
      <c r="E11" s="27"/>
      <c r="F11" s="28"/>
      <c r="G11" s="29"/>
      <c r="H11" s="29"/>
      <c r="I11" s="29"/>
      <c r="J11" s="30"/>
    </row>
    <row r="12" spans="1:10" x14ac:dyDescent="0.25">
      <c r="A12" s="31"/>
      <c r="B12" s="32"/>
      <c r="C12" s="32"/>
      <c r="D12" s="33"/>
      <c r="E12" s="18"/>
      <c r="F12" s="34"/>
      <c r="G12" s="35"/>
      <c r="H12" s="35"/>
      <c r="I12" s="35"/>
      <c r="J12" s="36"/>
    </row>
    <row r="13" spans="1:10" ht="15.75" thickBot="1" x14ac:dyDescent="0.3">
      <c r="A13" s="38"/>
      <c r="B13" s="39"/>
      <c r="C13" s="39"/>
      <c r="D13" s="40"/>
      <c r="E13" s="41"/>
      <c r="F13" s="42"/>
      <c r="G13" s="43"/>
      <c r="H13" s="43"/>
      <c r="I13" s="43"/>
      <c r="J13" s="44"/>
    </row>
    <row r="14" spans="1:10" x14ac:dyDescent="0.25">
      <c r="A14" s="31" t="s">
        <v>135</v>
      </c>
      <c r="B14" s="46" t="s">
        <v>136</v>
      </c>
      <c r="C14" s="47"/>
      <c r="D14" s="48"/>
      <c r="E14" s="49"/>
      <c r="F14" s="50"/>
      <c r="G14" s="51"/>
      <c r="H14" s="51"/>
      <c r="I14" s="51"/>
      <c r="J14" s="52"/>
    </row>
    <row r="15" spans="1:10" x14ac:dyDescent="0.25">
      <c r="A15" s="31"/>
      <c r="B15" s="37" t="s">
        <v>137</v>
      </c>
      <c r="C15" s="32"/>
      <c r="D15" s="33"/>
      <c r="E15" s="18"/>
      <c r="F15" s="34"/>
      <c r="G15" s="35"/>
      <c r="H15" s="35"/>
      <c r="I15" s="35"/>
      <c r="J15" s="36"/>
    </row>
    <row r="16" spans="1:10" x14ac:dyDescent="0.25">
      <c r="A16" s="31"/>
      <c r="B16" s="37" t="s">
        <v>138</v>
      </c>
      <c r="C16" s="32"/>
      <c r="D16" s="33"/>
      <c r="E16" s="18"/>
      <c r="F16" s="34"/>
      <c r="G16" s="35"/>
      <c r="H16" s="35"/>
      <c r="I16" s="35"/>
      <c r="J16" s="36"/>
    </row>
    <row r="17" spans="1:10" x14ac:dyDescent="0.25">
      <c r="A17" s="31"/>
      <c r="B17" s="37" t="s">
        <v>139</v>
      </c>
      <c r="C17" s="32"/>
      <c r="D17" s="33"/>
      <c r="E17" s="18"/>
      <c r="F17" s="34"/>
      <c r="G17" s="35"/>
      <c r="H17" s="35"/>
      <c r="I17" s="35"/>
      <c r="J17" s="36"/>
    </row>
    <row r="18" spans="1:10" x14ac:dyDescent="0.25">
      <c r="A18" s="31"/>
      <c r="B18" s="37" t="s">
        <v>140</v>
      </c>
      <c r="C18" s="32"/>
      <c r="D18" s="33"/>
      <c r="E18" s="18"/>
      <c r="F18" s="34"/>
      <c r="G18" s="35"/>
      <c r="H18" s="35"/>
      <c r="I18" s="35"/>
      <c r="J18" s="36"/>
    </row>
    <row r="19" spans="1:10" x14ac:dyDescent="0.25">
      <c r="A19" s="31"/>
      <c r="B19" s="37" t="s">
        <v>141</v>
      </c>
      <c r="C19" s="32"/>
      <c r="D19" s="33"/>
      <c r="E19" s="18"/>
      <c r="F19" s="34"/>
      <c r="G19" s="35"/>
      <c r="H19" s="35"/>
      <c r="I19" s="35"/>
      <c r="J19" s="36"/>
    </row>
    <row r="20" spans="1:10" x14ac:dyDescent="0.25">
      <c r="A20" s="31"/>
      <c r="B20" s="37" t="s">
        <v>142</v>
      </c>
      <c r="C20" s="32"/>
      <c r="D20" s="33"/>
      <c r="E20" s="18"/>
      <c r="F20" s="34"/>
      <c r="G20" s="35"/>
      <c r="H20" s="35"/>
      <c r="I20" s="35"/>
      <c r="J20" s="36"/>
    </row>
    <row r="21" spans="1:10" x14ac:dyDescent="0.25">
      <c r="A21" s="31"/>
      <c r="B21" s="53"/>
      <c r="C21" s="53"/>
      <c r="D21" s="54"/>
      <c r="E21" s="55"/>
      <c r="F21" s="56"/>
      <c r="G21" s="57"/>
      <c r="H21" s="57"/>
      <c r="I21" s="57"/>
      <c r="J21" s="58"/>
    </row>
    <row r="22" spans="1:10" ht="15.75" thickBot="1" x14ac:dyDescent="0.3">
      <c r="A22" s="38"/>
      <c r="B22" s="39"/>
      <c r="C22" s="39"/>
      <c r="D22" s="40"/>
      <c r="E22" s="41"/>
      <c r="F22" s="42"/>
      <c r="G22" s="43"/>
      <c r="H22" s="43"/>
      <c r="I22" s="43"/>
      <c r="J22" s="44"/>
    </row>
    <row r="23" spans="1:10" x14ac:dyDescent="0.25">
      <c r="A23" s="23" t="s">
        <v>143</v>
      </c>
      <c r="B23" s="45" t="s">
        <v>144</v>
      </c>
      <c r="C23" s="25"/>
      <c r="D23" s="26"/>
      <c r="E23" s="27"/>
      <c r="F23" s="28"/>
      <c r="G23" s="29"/>
      <c r="H23" s="29"/>
      <c r="I23" s="29"/>
      <c r="J23" s="30"/>
    </row>
    <row r="24" spans="1:10" x14ac:dyDescent="0.25">
      <c r="A24" s="31"/>
      <c r="B24" s="59" t="s">
        <v>140</v>
      </c>
      <c r="C24" s="32"/>
      <c r="D24" s="33"/>
      <c r="E24" s="18"/>
      <c r="F24" s="34"/>
      <c r="G24" s="35"/>
      <c r="H24" s="35"/>
      <c r="I24" s="35"/>
      <c r="J24" s="36"/>
    </row>
    <row r="25" spans="1:10" x14ac:dyDescent="0.25">
      <c r="A25" s="31"/>
      <c r="B25" s="53"/>
      <c r="C25" s="53"/>
      <c r="D25" s="54"/>
      <c r="E25" s="55"/>
      <c r="F25" s="56"/>
      <c r="G25" s="57"/>
      <c r="H25" s="57"/>
      <c r="I25" s="57"/>
      <c r="J25" s="58"/>
    </row>
    <row r="26" spans="1:10" ht="15.75" thickBot="1" x14ac:dyDescent="0.3">
      <c r="A26" s="38"/>
      <c r="B26" s="39"/>
      <c r="C26" s="39"/>
      <c r="D26" s="40"/>
      <c r="E26" s="41"/>
      <c r="F26" s="42"/>
      <c r="G26" s="43"/>
      <c r="H26" s="43"/>
      <c r="I26" s="43"/>
      <c r="J26" s="44"/>
    </row>
    <row r="27" spans="1:10" x14ac:dyDescent="0.25">
      <c r="A27" s="31" t="s">
        <v>145</v>
      </c>
      <c r="B27" s="24" t="s">
        <v>130</v>
      </c>
      <c r="C27" s="47"/>
      <c r="D27" s="48"/>
      <c r="E27" s="49"/>
      <c r="F27" s="50"/>
      <c r="G27" s="51"/>
      <c r="H27" s="51"/>
      <c r="I27" s="51"/>
      <c r="J27" s="52"/>
    </row>
    <row r="28" spans="1:10" x14ac:dyDescent="0.25">
      <c r="A28" s="31"/>
      <c r="B28" s="37" t="s">
        <v>139</v>
      </c>
      <c r="C28" s="32"/>
      <c r="D28" s="33"/>
      <c r="E28" s="18"/>
      <c r="F28" s="34"/>
      <c r="G28" s="35"/>
      <c r="H28" s="35"/>
      <c r="I28" s="35"/>
      <c r="J28" s="36"/>
    </row>
    <row r="29" spans="1:10" x14ac:dyDescent="0.25">
      <c r="A29" s="31"/>
      <c r="B29" s="37" t="s">
        <v>140</v>
      </c>
      <c r="C29" s="32"/>
      <c r="D29" s="33"/>
      <c r="E29" s="18"/>
      <c r="F29" s="34"/>
      <c r="G29" s="35"/>
      <c r="H29" s="35"/>
      <c r="I29" s="35"/>
      <c r="J29" s="36"/>
    </row>
    <row r="30" spans="1:10" x14ac:dyDescent="0.25">
      <c r="A30" s="31"/>
      <c r="B30" s="37" t="s">
        <v>132</v>
      </c>
      <c r="C30" s="32"/>
      <c r="D30" s="33"/>
      <c r="E30" s="18"/>
      <c r="F30" s="34"/>
      <c r="G30" s="35"/>
      <c r="H30" s="35"/>
      <c r="I30" s="35"/>
      <c r="J30" s="36"/>
    </row>
    <row r="31" spans="1:10" x14ac:dyDescent="0.25">
      <c r="A31" s="31"/>
      <c r="B31" s="53"/>
      <c r="C31" s="53"/>
      <c r="D31" s="54"/>
      <c r="E31" s="55"/>
      <c r="F31" s="56"/>
      <c r="G31" s="57"/>
      <c r="H31" s="57"/>
      <c r="I31" s="57"/>
      <c r="J31" s="58"/>
    </row>
    <row r="32" spans="1:10" ht="15.75" thickBot="1" x14ac:dyDescent="0.3">
      <c r="A32" s="38"/>
      <c r="B32" s="39"/>
      <c r="C32" s="39"/>
      <c r="D32" s="40"/>
      <c r="E32" s="41"/>
      <c r="F32" s="42"/>
      <c r="G32" s="43"/>
      <c r="H32" s="43"/>
      <c r="I32" s="43"/>
      <c r="J32" s="44"/>
    </row>
    <row r="33" spans="1:10" x14ac:dyDescent="0.25">
      <c r="A33" s="23" t="s">
        <v>146</v>
      </c>
      <c r="B33" s="45" t="s">
        <v>147</v>
      </c>
      <c r="C33" s="25"/>
      <c r="D33" s="26"/>
      <c r="E33" s="27"/>
      <c r="F33" s="28"/>
      <c r="G33" s="29"/>
      <c r="H33" s="29"/>
      <c r="I33" s="29"/>
      <c r="J33" s="30"/>
    </row>
    <row r="34" spans="1:10" x14ac:dyDescent="0.25">
      <c r="A34" s="31"/>
      <c r="B34" s="59" t="s">
        <v>144</v>
      </c>
      <c r="C34" s="47"/>
      <c r="D34" s="48"/>
      <c r="E34" s="49"/>
      <c r="F34" s="50"/>
      <c r="G34" s="51"/>
      <c r="H34" s="51"/>
      <c r="I34" s="51"/>
      <c r="J34" s="52"/>
    </row>
    <row r="35" spans="1:10" x14ac:dyDescent="0.25">
      <c r="A35" s="31"/>
      <c r="B35" s="59" t="s">
        <v>140</v>
      </c>
      <c r="C35" s="32"/>
      <c r="D35" s="33"/>
      <c r="E35" s="18"/>
      <c r="F35" s="34"/>
      <c r="G35" s="35"/>
      <c r="H35" s="35"/>
      <c r="I35" s="35"/>
      <c r="J35" s="36"/>
    </row>
    <row r="36" spans="1:10" x14ac:dyDescent="0.25">
      <c r="A36" s="31"/>
      <c r="B36" s="60" t="s">
        <v>133</v>
      </c>
      <c r="C36" s="53"/>
      <c r="D36" s="54"/>
      <c r="E36" s="55"/>
      <c r="F36" s="56"/>
      <c r="G36" s="57"/>
      <c r="H36" s="57"/>
      <c r="I36" s="57"/>
      <c r="J36" s="58"/>
    </row>
    <row r="37" spans="1:10" x14ac:dyDescent="0.25">
      <c r="A37" s="31"/>
      <c r="B37" s="53"/>
      <c r="C37" s="53"/>
      <c r="D37" s="54"/>
      <c r="E37" s="55"/>
      <c r="F37" s="56"/>
      <c r="G37" s="57"/>
      <c r="H37" s="57"/>
      <c r="I37" s="57"/>
      <c r="J37" s="58"/>
    </row>
    <row r="38" spans="1:10" ht="15.75" thickBot="1" x14ac:dyDescent="0.3">
      <c r="A38" s="38"/>
      <c r="B38" s="39"/>
      <c r="C38" s="39"/>
      <c r="D38" s="40"/>
      <c r="E38" s="41"/>
      <c r="F38" s="42"/>
      <c r="G38" s="43"/>
      <c r="H38" s="43"/>
      <c r="I38" s="43"/>
      <c r="J38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78</v>
      </c>
      <c r="B1" s="11">
        <v>44840.535081018519</v>
      </c>
    </row>
    <row r="2" spans="1:2" x14ac:dyDescent="0.2">
      <c r="A2" t="s">
        <v>79</v>
      </c>
      <c r="B2" s="11">
        <v>44852.933877314812</v>
      </c>
    </row>
    <row r="3" spans="1:2" x14ac:dyDescent="0.2">
      <c r="A3" t="s">
        <v>80</v>
      </c>
      <c r="B3" t="s">
        <v>97</v>
      </c>
    </row>
    <row r="4" spans="1:2" x14ac:dyDescent="0.2">
      <c r="A4" t="s">
        <v>81</v>
      </c>
      <c r="B4" t="s">
        <v>98</v>
      </c>
    </row>
    <row r="5" spans="1:2" x14ac:dyDescent="0.2">
      <c r="B5">
        <v>1</v>
      </c>
    </row>
    <row r="6" spans="1:2" x14ac:dyDescent="0.2">
      <c r="B6" s="16" t="s">
        <v>115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06.10.2022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2023-11-02T04:51:23Z</cp:lastPrinted>
  <dcterms:created xsi:type="dcterms:W3CDTF">2002-09-22T07:35:02Z</dcterms:created>
  <dcterms:modified xsi:type="dcterms:W3CDTF">2023-11-03T07:20:09Z</dcterms:modified>
</cp:coreProperties>
</file>